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105" windowWidth="12120" windowHeight="8535" tabRatio="788" activeTab="0"/>
  </bookViews>
  <sheets>
    <sheet name="請購單" sheetId="1" r:id="rId1"/>
    <sheet name="參數" sheetId="2" state="hidden" r:id="rId2"/>
  </sheets>
  <definedNames>
    <definedName name="_xlnm.Print_Area" localSheetId="0">'請購單'!$A$1:$V$33</definedName>
    <definedName name="日期">'參數'!$J$2:$J$32</definedName>
    <definedName name="月份">'參數'!$I$2:$I$13</definedName>
    <definedName name="年度">'參數'!$H$2:$H$3</definedName>
    <definedName name="班別">'參數'!$L$2:$L$55</definedName>
    <definedName name="站名">'參數'!$M$2:$M$371</definedName>
    <definedName name="預算科目">'參數'!$A$2:$A$50</definedName>
  </definedNames>
  <calcPr fullCalcOnLoad="1"/>
</workbook>
</file>

<file path=xl/comments1.xml><?xml version="1.0" encoding="utf-8"?>
<comments xmlns="http://schemas.openxmlformats.org/spreadsheetml/2006/main">
  <authors>
    <author>person</author>
  </authors>
  <commentList>
    <comment ref="K4" authorId="0">
      <text>
        <r>
          <rPr>
            <b/>
            <sz val="11"/>
            <rFont val="新細明體"/>
            <family val="1"/>
          </rPr>
          <t>請輸入本次請購(修)專案名稱</t>
        </r>
      </text>
    </comment>
    <comment ref="A22" authorId="0">
      <text>
        <r>
          <rPr>
            <b/>
            <sz val="9"/>
            <rFont val="新細明體"/>
            <family val="1"/>
          </rPr>
          <t>請鍵入品名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<sst xmlns="http://schemas.openxmlformats.org/spreadsheetml/2006/main" count="534" uniqueCount="532">
  <si>
    <t>萬</t>
  </si>
  <si>
    <t>千</t>
  </si>
  <si>
    <t>百</t>
  </si>
  <si>
    <t>十</t>
  </si>
  <si>
    <t>元</t>
  </si>
  <si>
    <t>彰化縣立明倫國民中學</t>
  </si>
  <si>
    <t>品                     名</t>
  </si>
  <si>
    <t>備       註</t>
  </si>
  <si>
    <t>單位主管</t>
  </si>
  <si>
    <t>金  額</t>
  </si>
  <si>
    <t>經辦採購單位</t>
  </si>
  <si>
    <t>【</t>
  </si>
  <si>
    <t>】</t>
  </si>
  <si>
    <t>支出憑證黏存單</t>
  </si>
  <si>
    <t>頁</t>
  </si>
  <si>
    <t>頁第</t>
  </si>
  <si>
    <t xml:space="preserve">黏貼單據 </t>
  </si>
  <si>
    <t>張共</t>
  </si>
  <si>
    <t>十萬</t>
  </si>
  <si>
    <t>百萬</t>
  </si>
  <si>
    <t>千萬</t>
  </si>
  <si>
    <t>用途  摘要</t>
  </si>
  <si>
    <t>月        日</t>
  </si>
  <si>
    <t>本件物品如數領訖</t>
  </si>
  <si>
    <t>會計單位</t>
  </si>
  <si>
    <t>財  物  登  記</t>
  </si>
  <si>
    <t>(附估價單</t>
  </si>
  <si>
    <t>張)</t>
  </si>
  <si>
    <t>校長或授權代簽人</t>
  </si>
  <si>
    <t>請購人員</t>
  </si>
  <si>
    <t>領款人簽章</t>
  </si>
  <si>
    <t>單 價</t>
  </si>
  <si>
    <t>經手人員</t>
  </si>
  <si>
    <t>單位</t>
  </si>
  <si>
    <t>一般行政         _業務費</t>
  </si>
  <si>
    <t>一般行政         _人事費</t>
  </si>
  <si>
    <t>一般行政         _獎補助費</t>
  </si>
  <si>
    <t>各科教學業務         _人事費</t>
  </si>
  <si>
    <t>各科教學業務         _業務費</t>
  </si>
  <si>
    <t>代辦經費         _各項獎助學金</t>
  </si>
  <si>
    <t>代辦經費         _假期學習活動</t>
  </si>
  <si>
    <t>代辦經費         _各補助輔導</t>
  </si>
  <si>
    <t>代辦經費         _各補助教務</t>
  </si>
  <si>
    <t>代辦經費         _各補助訓導</t>
  </si>
  <si>
    <t>代辦經費         _各補助總務</t>
  </si>
  <si>
    <t>代辦經費         _各項活動經費</t>
  </si>
  <si>
    <t>代辦經費         _畢業紀念冊</t>
  </si>
  <si>
    <t>代辦經費         _校外教學</t>
  </si>
  <si>
    <t>代辦經費         _游泳池水電維護</t>
  </si>
  <si>
    <t>代辦經費         _補校經費</t>
  </si>
  <si>
    <t>代辦經費         _仁愛專戶</t>
  </si>
  <si>
    <t>代辦經費         _獎學金專戶</t>
  </si>
  <si>
    <t>代辦經費         _課業輔導費</t>
  </si>
  <si>
    <t>代辦經費         _午餐基本費</t>
  </si>
  <si>
    <t>代辦經費         _午餐燃料費</t>
  </si>
  <si>
    <t>代辦經費         _午餐費</t>
  </si>
  <si>
    <t>代辦經費         _教科書書籍費</t>
  </si>
  <si>
    <t>代辦經費         _班級費</t>
  </si>
  <si>
    <t>代辦經費         _電腦設備耗材費</t>
  </si>
  <si>
    <t>代辦經費         _腳踏車停放費</t>
  </si>
  <si>
    <t>代辦經費         _氣象站維護</t>
  </si>
  <si>
    <t>代辦經費         _交通車人事費</t>
  </si>
  <si>
    <t>代辦經費         _交通車油料費</t>
  </si>
  <si>
    <t>代辦經費         _交通車養護費</t>
  </si>
  <si>
    <t>代辦經費         _資源回收款</t>
  </si>
  <si>
    <t>代收款             _公保費</t>
  </si>
  <si>
    <t>代收款             _健保費</t>
  </si>
  <si>
    <t>代收款             _勞保費</t>
  </si>
  <si>
    <t>代收款             _退撫基金</t>
  </si>
  <si>
    <t>代收款             _平安保險</t>
  </si>
  <si>
    <t>代收款             _家長會費</t>
  </si>
  <si>
    <t>代收款             _法院執行款</t>
  </si>
  <si>
    <t>代收款             _公教存款</t>
  </si>
  <si>
    <t>代收款             _代扣所得稅</t>
  </si>
  <si>
    <t>代收款             _其他代收代付</t>
  </si>
  <si>
    <t>金           額</t>
  </si>
  <si>
    <t>傳票(付款憑單)編號</t>
  </si>
  <si>
    <t>驗收或證明</t>
  </si>
  <si>
    <t>校       長      或授權代簽人</t>
  </si>
  <si>
    <t>經辦單位</t>
  </si>
  <si>
    <t>庶務  組長</t>
  </si>
  <si>
    <t>總務   主任</t>
  </si>
  <si>
    <t>會計    審核</t>
  </si>
  <si>
    <t>會計    主任</t>
  </si>
  <si>
    <t>會計  審核</t>
  </si>
  <si>
    <t>會計   主任</t>
  </si>
  <si>
    <t>數 量</t>
  </si>
  <si>
    <t>規格及說明</t>
  </si>
  <si>
    <t>財  物  請  購 (修) 單</t>
  </si>
  <si>
    <t>一般建築及設備         _設備及投資</t>
  </si>
  <si>
    <t>代辦經費        改善教學環境設備</t>
  </si>
  <si>
    <t>代辦經費          外訂學生午餐餐盒</t>
  </si>
  <si>
    <t>月</t>
  </si>
  <si>
    <t>日</t>
  </si>
  <si>
    <t>工作計劃及用途別</t>
  </si>
  <si>
    <t>班別</t>
  </si>
  <si>
    <t>火車</t>
  </si>
  <si>
    <t>彰化縣彰化市</t>
  </si>
  <si>
    <t>彰化縣芬園鄉</t>
  </si>
  <si>
    <t>彰化縣花壇鄉</t>
  </si>
  <si>
    <t>彰化縣秀水鄉</t>
  </si>
  <si>
    <t>彰化縣鹿港鎮</t>
  </si>
  <si>
    <t>彰化縣福興鄉</t>
  </si>
  <si>
    <t>彰化縣線西鄉</t>
  </si>
  <si>
    <t>彰化縣和美鎮</t>
  </si>
  <si>
    <t>彰化縣伸港鄉</t>
  </si>
  <si>
    <t>彰化縣員林鎮</t>
  </si>
  <si>
    <t>彰化縣社頭鄉</t>
  </si>
  <si>
    <t>彰化縣永靖鄉</t>
  </si>
  <si>
    <t>彰化縣埔心鄉</t>
  </si>
  <si>
    <t>彰化縣溪湖鎮</t>
  </si>
  <si>
    <t>彰化縣大村鄉</t>
  </si>
  <si>
    <t>彰化縣埔鹽鄉</t>
  </si>
  <si>
    <t>彰化縣田中鎮</t>
  </si>
  <si>
    <t>彰化縣北斗鎮</t>
  </si>
  <si>
    <t>彰化縣田尾鄉</t>
  </si>
  <si>
    <t>彰化縣埤頭鄉</t>
  </si>
  <si>
    <t>彰化縣溪州鄉</t>
  </si>
  <si>
    <t>彰化縣竹塘鄉</t>
  </si>
  <si>
    <t>彰化縣二林鎮</t>
  </si>
  <si>
    <t>彰化縣大城鄉</t>
  </si>
  <si>
    <t>彰化縣芳苑鄉</t>
  </si>
  <si>
    <t>彰化縣二水鄉</t>
  </si>
  <si>
    <t>臺北市中正區</t>
  </si>
  <si>
    <t>臺北市大同區</t>
  </si>
  <si>
    <t>臺北市中山區</t>
  </si>
  <si>
    <t>臺北市松山區</t>
  </si>
  <si>
    <t>臺北市大安區</t>
  </si>
  <si>
    <t>臺北市萬華區</t>
  </si>
  <si>
    <t>臺北市信義區</t>
  </si>
  <si>
    <t>臺北市士林區</t>
  </si>
  <si>
    <t>臺北市北投區</t>
  </si>
  <si>
    <t>臺北市內湖區</t>
  </si>
  <si>
    <t>臺北市南港區</t>
  </si>
  <si>
    <t>臺北市文山區</t>
  </si>
  <si>
    <t>基隆市仁愛區</t>
  </si>
  <si>
    <t>基隆市信義區</t>
  </si>
  <si>
    <t>基隆市中正區</t>
  </si>
  <si>
    <t>基隆市中山區</t>
  </si>
  <si>
    <t>基隆市安樂區</t>
  </si>
  <si>
    <t>基隆市暖暖區</t>
  </si>
  <si>
    <t>基隆市七堵區</t>
  </si>
  <si>
    <t>臺北縣萬里鄉</t>
  </si>
  <si>
    <t>臺北縣金山鄉</t>
  </si>
  <si>
    <t>連江縣南竿鄉</t>
  </si>
  <si>
    <t>連江縣北竿鄉</t>
  </si>
  <si>
    <t>連江縣莒光鄉</t>
  </si>
  <si>
    <t>連江縣東引鄉</t>
  </si>
  <si>
    <t>臺北縣板橋市</t>
  </si>
  <si>
    <t>臺北縣汐止市</t>
  </si>
  <si>
    <t>臺北縣深坑鄉</t>
  </si>
  <si>
    <t>臺北縣石碇鄉</t>
  </si>
  <si>
    <t>臺北縣瑞芳鎮</t>
  </si>
  <si>
    <t>臺北縣平溪鄉</t>
  </si>
  <si>
    <t>臺北縣雙溪鄉</t>
  </si>
  <si>
    <t>臺北縣貢寮鄉</t>
  </si>
  <si>
    <t>臺北縣新店市</t>
  </si>
  <si>
    <t>臺北縣坪林鄉</t>
  </si>
  <si>
    <t>臺北縣烏來鄉</t>
  </si>
  <si>
    <t>臺北縣永和市</t>
  </si>
  <si>
    <t>臺北縣中和市</t>
  </si>
  <si>
    <t>臺北縣土城市</t>
  </si>
  <si>
    <t>臺北縣三峽鎮</t>
  </si>
  <si>
    <t>臺北縣樹林市</t>
  </si>
  <si>
    <t>臺北縣鶯歌鎮</t>
  </si>
  <si>
    <t>臺北縣三重市</t>
  </si>
  <si>
    <t>臺北縣新莊市</t>
  </si>
  <si>
    <t>臺北縣泰山鄉</t>
  </si>
  <si>
    <t>臺北縣林口鄉</t>
  </si>
  <si>
    <t>臺北縣蘆洲市</t>
  </si>
  <si>
    <t>臺北縣五股鄉</t>
  </si>
  <si>
    <t>臺北縣八里鄉</t>
  </si>
  <si>
    <t>臺北縣淡水鎮</t>
  </si>
  <si>
    <t>臺北縣三芝鄉</t>
  </si>
  <si>
    <t>臺北縣石門鄉</t>
  </si>
  <si>
    <t>宜蘭縣宜蘭市</t>
  </si>
  <si>
    <t>宜蘭縣頭城鎮</t>
  </si>
  <si>
    <t>宜蘭縣礁溪鄉</t>
  </si>
  <si>
    <t>宜蘭縣壯圍鄉</t>
  </si>
  <si>
    <t>宜蘭縣員山鄉</t>
  </si>
  <si>
    <t>宜蘭縣羅東鎮</t>
  </si>
  <si>
    <t>宜蘭縣三星鄉</t>
  </si>
  <si>
    <t>宜蘭縣大同鄉</t>
  </si>
  <si>
    <t>宜蘭縣五結鄉</t>
  </si>
  <si>
    <t>宜蘭縣冬山鄉</t>
  </si>
  <si>
    <t>宜蘭縣蘇澳鎮</t>
  </si>
  <si>
    <t>宜蘭縣南澳鄉</t>
  </si>
  <si>
    <t>新竹市北區</t>
  </si>
  <si>
    <t>新竹市東區</t>
  </si>
  <si>
    <t>新竹市香山區</t>
  </si>
  <si>
    <t>新竹縣竹北市</t>
  </si>
  <si>
    <t>新竹縣湖口鄉</t>
  </si>
  <si>
    <t>新竹縣新豐鄉</t>
  </si>
  <si>
    <t>新竹縣新埔鎮</t>
  </si>
  <si>
    <t>新竹縣關西鎮</t>
  </si>
  <si>
    <t>新竹縣芎林鄉</t>
  </si>
  <si>
    <t>新竹縣寶山鄉</t>
  </si>
  <si>
    <t>新竹縣竹東鎮</t>
  </si>
  <si>
    <t>新竹縣五峰鄉</t>
  </si>
  <si>
    <t>新竹縣橫山鄉</t>
  </si>
  <si>
    <t>新竹縣尖石鄉</t>
  </si>
  <si>
    <t>新竹縣北埔鄉</t>
  </si>
  <si>
    <t>新竹縣峨眉鄉</t>
  </si>
  <si>
    <t>桃園縣中壢市</t>
  </si>
  <si>
    <t>桃園縣平鎮市</t>
  </si>
  <si>
    <t>桃園縣龍潭鄉</t>
  </si>
  <si>
    <t>桃園縣楊梅鎮</t>
  </si>
  <si>
    <t>桃園縣新屋鄉</t>
  </si>
  <si>
    <t>桃園縣觀音鄉</t>
  </si>
  <si>
    <t>桃園縣桃園市</t>
  </si>
  <si>
    <t>桃園縣龜山鄉</t>
  </si>
  <si>
    <t>桃園縣八德市</t>
  </si>
  <si>
    <t>桃園縣大溪鎮</t>
  </si>
  <si>
    <t>桃園縣復興鄉</t>
  </si>
  <si>
    <t>桃園縣大園鄉</t>
  </si>
  <si>
    <t>桃園縣蘆竹鄉</t>
  </si>
  <si>
    <t>苗栗縣竹南鎮</t>
  </si>
  <si>
    <t>苗栗縣頭份鎮</t>
  </si>
  <si>
    <t>苗栗縣三灣鄉</t>
  </si>
  <si>
    <t>苗栗縣南庄鄉</t>
  </si>
  <si>
    <t>苗栗縣獅潭鄉</t>
  </si>
  <si>
    <t>苗栗縣後龍鎮</t>
  </si>
  <si>
    <t>苗栗縣通霄鎮</t>
  </si>
  <si>
    <t>苗栗縣苑裡鎮</t>
  </si>
  <si>
    <t>苗栗縣苗栗市</t>
  </si>
  <si>
    <t>苗栗縣造橋鄉</t>
  </si>
  <si>
    <t>苗栗縣頭屋鄉</t>
  </si>
  <si>
    <t>苗栗縣公館鄉</t>
  </si>
  <si>
    <t>苗栗縣大湖鄉</t>
  </si>
  <si>
    <t>苗栗縣泰安鄉</t>
  </si>
  <si>
    <t>苗栗縣銅鑼鄉</t>
  </si>
  <si>
    <t>苗栗縣三義鄉</t>
  </si>
  <si>
    <t>苗栗縣西湖鄉</t>
  </si>
  <si>
    <t>苗栗縣卓蘭鎮</t>
  </si>
  <si>
    <t>臺中市中區區</t>
  </si>
  <si>
    <t>臺中市東區區</t>
  </si>
  <si>
    <t>臺中市南區區</t>
  </si>
  <si>
    <t>臺中市西區區</t>
  </si>
  <si>
    <t>臺中市北區區</t>
  </si>
  <si>
    <t>臺中市北屯區</t>
  </si>
  <si>
    <t>臺中市西屯區</t>
  </si>
  <si>
    <t>臺中市南屯區</t>
  </si>
  <si>
    <t>臺中縣太平市</t>
  </si>
  <si>
    <t>臺中縣大里市</t>
  </si>
  <si>
    <t>臺中縣霧峰鄉</t>
  </si>
  <si>
    <t>臺中縣烏日鄉</t>
  </si>
  <si>
    <t>臺中縣豐原市</t>
  </si>
  <si>
    <t>臺中縣后里鄉</t>
  </si>
  <si>
    <t>臺中縣石岡鄉</t>
  </si>
  <si>
    <t>臺中縣東勢鎮</t>
  </si>
  <si>
    <t>臺中縣和平鄉</t>
  </si>
  <si>
    <t>臺中縣新社鄉</t>
  </si>
  <si>
    <t>臺中縣潭子鄉</t>
  </si>
  <si>
    <t>臺中縣大雅鄉</t>
  </si>
  <si>
    <t>臺中縣神岡鄉</t>
  </si>
  <si>
    <t>臺中縣大肚鄉</t>
  </si>
  <si>
    <t>臺中縣沙鹿鎮</t>
  </si>
  <si>
    <t>臺中縣龍井鄉</t>
  </si>
  <si>
    <t>臺中縣梧棲鎮</t>
  </si>
  <si>
    <t>臺中縣清水鎮</t>
  </si>
  <si>
    <t>臺中縣大甲鎮</t>
  </si>
  <si>
    <t>臺中縣外埔鄉</t>
  </si>
  <si>
    <t>臺中縣大安鄉</t>
  </si>
  <si>
    <t>南投縣南投市</t>
  </si>
  <si>
    <t>南投縣中寮鄉</t>
  </si>
  <si>
    <t>南投縣草屯鎮</t>
  </si>
  <si>
    <t>南投縣國姓鄉</t>
  </si>
  <si>
    <t>南投縣埔里鎮</t>
  </si>
  <si>
    <t>南投縣仁愛鄉</t>
  </si>
  <si>
    <t>南投縣名間鄉</t>
  </si>
  <si>
    <t>南投縣集集鎮</t>
  </si>
  <si>
    <t>南投縣水里鄉</t>
  </si>
  <si>
    <t>南投縣魚池鄉</t>
  </si>
  <si>
    <t>南投縣信義鄉</t>
  </si>
  <si>
    <t>南投縣竹山鎮</t>
  </si>
  <si>
    <t>南投縣鹿谷鄉</t>
  </si>
  <si>
    <t>嘉義市西區</t>
  </si>
  <si>
    <t>嘉義市東區</t>
  </si>
  <si>
    <t>嘉義縣番路鄉</t>
  </si>
  <si>
    <t>嘉義縣梅山鄉</t>
  </si>
  <si>
    <t>嘉義縣竹崎鄉</t>
  </si>
  <si>
    <t>嘉義縣阿里山</t>
  </si>
  <si>
    <t>嘉義縣中埔鄉</t>
  </si>
  <si>
    <t>嘉義縣大埔鄉</t>
  </si>
  <si>
    <t>嘉義縣水上鄉</t>
  </si>
  <si>
    <t>嘉義縣鹿草鄉</t>
  </si>
  <si>
    <t>嘉義縣太保市</t>
  </si>
  <si>
    <t>嘉義縣朴子市</t>
  </si>
  <si>
    <t>嘉義縣東石鄉</t>
  </si>
  <si>
    <t>嘉義縣六腳鄉</t>
  </si>
  <si>
    <t>嘉義縣新港鄉</t>
  </si>
  <si>
    <t>嘉義縣民雄鄉</t>
  </si>
  <si>
    <t>嘉義縣大林鎮</t>
  </si>
  <si>
    <t>嘉義縣溪口鄉</t>
  </si>
  <si>
    <t>嘉義縣義竹鄉</t>
  </si>
  <si>
    <t>嘉義縣布袋鎮</t>
  </si>
  <si>
    <t>雲林縣斗南鎮</t>
  </si>
  <si>
    <t>雲林縣大埤鄉</t>
  </si>
  <si>
    <t>雲林縣虎尾鎮</t>
  </si>
  <si>
    <t>雲林縣土庫鎮</t>
  </si>
  <si>
    <t>雲林縣褒忠鄉</t>
  </si>
  <si>
    <t>雲林縣元長鄉</t>
  </si>
  <si>
    <t>雲林縣東勢鄉</t>
  </si>
  <si>
    <t>雲林縣臺西鄉</t>
  </si>
  <si>
    <t>雲林縣崙背鄉</t>
  </si>
  <si>
    <t>雲林縣麥寮鄉</t>
  </si>
  <si>
    <t>雲林縣斗六市</t>
  </si>
  <si>
    <t>雲林縣林內鄉</t>
  </si>
  <si>
    <t>雲林縣古坑鄉</t>
  </si>
  <si>
    <t>雲林縣莿桐鄉</t>
  </si>
  <si>
    <t>雲林縣西螺鎮</t>
  </si>
  <si>
    <t>雲林縣二崙鄉</t>
  </si>
  <si>
    <t>雲林縣北港鎮</t>
  </si>
  <si>
    <t>雲林縣水林鄉</t>
  </si>
  <si>
    <t>雲林縣口湖鄉</t>
  </si>
  <si>
    <t>雲林縣四湖鄉</t>
  </si>
  <si>
    <t>臺南市中西區</t>
  </si>
  <si>
    <t>臺南市東區</t>
  </si>
  <si>
    <t>臺南市南區</t>
  </si>
  <si>
    <t>臺南市北區</t>
  </si>
  <si>
    <t>臺南市安平區</t>
  </si>
  <si>
    <t>臺南市安南區</t>
  </si>
  <si>
    <t>臺南縣永康市</t>
  </si>
  <si>
    <t>臺南縣歸仁鄉</t>
  </si>
  <si>
    <t>臺南縣新化鎮</t>
  </si>
  <si>
    <t>臺南縣左鎮鄉</t>
  </si>
  <si>
    <t>臺南縣玉井鄉</t>
  </si>
  <si>
    <t>臺南縣楠西鄉</t>
  </si>
  <si>
    <t>臺南縣南化鄉</t>
  </si>
  <si>
    <t>臺南縣仁德鄉</t>
  </si>
  <si>
    <t>臺南縣關廟鄉</t>
  </si>
  <si>
    <t>臺南縣龍崎鄉</t>
  </si>
  <si>
    <t>臺南縣官田鄉</t>
  </si>
  <si>
    <t>臺南縣麻豆鎮</t>
  </si>
  <si>
    <t>臺南縣佳里鎮</t>
  </si>
  <si>
    <t>臺南縣西港鄉</t>
  </si>
  <si>
    <t>臺南縣七股鄉</t>
  </si>
  <si>
    <t>臺南縣將軍鄉</t>
  </si>
  <si>
    <t>臺南縣學甲鎮</t>
  </si>
  <si>
    <t>臺南縣北門鄉</t>
  </si>
  <si>
    <t>臺南縣新營市</t>
  </si>
  <si>
    <t>臺南縣後壁鄉</t>
  </si>
  <si>
    <t>臺南縣白河鎮</t>
  </si>
  <si>
    <t>臺南縣東山鄉</t>
  </si>
  <si>
    <t>臺南縣六甲鄉</t>
  </si>
  <si>
    <t>臺南縣下營鄉</t>
  </si>
  <si>
    <t>臺南縣柳營鄉</t>
  </si>
  <si>
    <t>臺南縣鹽水鎮</t>
  </si>
  <si>
    <t>臺南縣善化鎮</t>
  </si>
  <si>
    <t>臺南縣大內鄉</t>
  </si>
  <si>
    <t>臺南縣山上鄉</t>
  </si>
  <si>
    <t>臺南縣新市鄉</t>
  </si>
  <si>
    <t>臺南縣安定鄉</t>
  </si>
  <si>
    <t>高雄市新興區</t>
  </si>
  <si>
    <t>高雄市前金區</t>
  </si>
  <si>
    <t>高雄市苓雅區</t>
  </si>
  <si>
    <t>高雄市鹽埕區</t>
  </si>
  <si>
    <t>高雄市鼓山區</t>
  </si>
  <si>
    <t>高雄市旗津區</t>
  </si>
  <si>
    <t>高雄市前鎮區</t>
  </si>
  <si>
    <t>高雄市三民區</t>
  </si>
  <si>
    <t>高雄市楠梓區</t>
  </si>
  <si>
    <t>高雄市小港區</t>
  </si>
  <si>
    <t>高雄市左營區</t>
  </si>
  <si>
    <t>高雄縣仁武鄉</t>
  </si>
  <si>
    <t>高雄縣大社鄉</t>
  </si>
  <si>
    <t>高雄縣岡山鎮</t>
  </si>
  <si>
    <t>高雄縣路竹鄉</t>
  </si>
  <si>
    <t>高雄縣阿蓮鄉</t>
  </si>
  <si>
    <t>高雄縣田寮鄉</t>
  </si>
  <si>
    <t>高雄縣燕巢鄉</t>
  </si>
  <si>
    <t>高雄縣橋頭鄉</t>
  </si>
  <si>
    <t>高雄縣梓官鄉</t>
  </si>
  <si>
    <t>高雄縣彌陀鄉</t>
  </si>
  <si>
    <t>高雄縣永安鄉</t>
  </si>
  <si>
    <t>高雄縣湖內鄉</t>
  </si>
  <si>
    <t>高雄縣鳳山市</t>
  </si>
  <si>
    <t>高雄縣大寮鄉</t>
  </si>
  <si>
    <t>高雄縣林園鄉</t>
  </si>
  <si>
    <t>高雄縣鳥松鄉</t>
  </si>
  <si>
    <t>高雄縣大樹鄉</t>
  </si>
  <si>
    <t>高雄縣旗山鎮</t>
  </si>
  <si>
    <t>高雄縣美濃鎮</t>
  </si>
  <si>
    <t>高雄縣六龜鄉</t>
  </si>
  <si>
    <t>高雄縣內門鄉</t>
  </si>
  <si>
    <t>高雄縣杉林鄉</t>
  </si>
  <si>
    <t>高雄縣甲仙鄉</t>
  </si>
  <si>
    <t>高雄縣桃源鄉</t>
  </si>
  <si>
    <t>高雄縣三民鄉</t>
  </si>
  <si>
    <t>高雄縣茂林鄉</t>
  </si>
  <si>
    <t>高雄縣茄萣鄉</t>
  </si>
  <si>
    <t>澎湖縣馬公市</t>
  </si>
  <si>
    <t>澎湖縣西嶼鄉</t>
  </si>
  <si>
    <t>澎湖縣望安鄉</t>
  </si>
  <si>
    <t>澎湖縣七美鄉</t>
  </si>
  <si>
    <t>澎湖縣白沙鄉</t>
  </si>
  <si>
    <t>澎湖縣湖西鄉</t>
  </si>
  <si>
    <t>金門縣金沙鎮</t>
  </si>
  <si>
    <t>金門縣金湖鎮</t>
  </si>
  <si>
    <t>金門縣金寧鄉</t>
  </si>
  <si>
    <t>金門縣金城鎮</t>
  </si>
  <si>
    <t>金門縣烈嶼鄉</t>
  </si>
  <si>
    <t>金門縣烏坵鄉</t>
  </si>
  <si>
    <t>屏東縣屏東市</t>
  </si>
  <si>
    <t>屏東縣三地門</t>
  </si>
  <si>
    <t>屏東縣霧臺鄉</t>
  </si>
  <si>
    <t>屏東縣瑪家鄉</t>
  </si>
  <si>
    <t>屏東縣九如鄉</t>
  </si>
  <si>
    <t>屏東縣里港鄉</t>
  </si>
  <si>
    <t>屏東縣高樹鄉</t>
  </si>
  <si>
    <t>屏東縣鹽埔鄉</t>
  </si>
  <si>
    <t>屏東縣長治鄉</t>
  </si>
  <si>
    <t>屏東縣麟洛鄉</t>
  </si>
  <si>
    <t>屏東縣竹田鄉</t>
  </si>
  <si>
    <t>屏東縣內埔鄉</t>
  </si>
  <si>
    <t>屏東縣萬丹鄉</t>
  </si>
  <si>
    <t>屏東縣潮州鎮</t>
  </si>
  <si>
    <t>屏東縣泰武鄉</t>
  </si>
  <si>
    <t>屏東縣來義鄉</t>
  </si>
  <si>
    <t>屏東縣萬巒鄉</t>
  </si>
  <si>
    <t>屏東縣崁頂鄉</t>
  </si>
  <si>
    <t>屏東縣新埤鄉</t>
  </si>
  <si>
    <t>屏東縣南州鄉</t>
  </si>
  <si>
    <t>屏東縣林邊鄉</t>
  </si>
  <si>
    <t>屏東縣東港鎮</t>
  </si>
  <si>
    <t>屏東縣琉球鄉</t>
  </si>
  <si>
    <t>屏東縣佳冬鄉</t>
  </si>
  <si>
    <t>屏東縣新園鄉</t>
  </si>
  <si>
    <t>屏東縣枋寮鄉</t>
  </si>
  <si>
    <t>屏東縣枋山鄉</t>
  </si>
  <si>
    <t>屏東縣春日鄉</t>
  </si>
  <si>
    <t>屏東縣獅子鄉</t>
  </si>
  <si>
    <t>屏東縣車城鄉</t>
  </si>
  <si>
    <t>屏東縣牡丹鄉</t>
  </si>
  <si>
    <t>屏東縣恒春鎮</t>
  </si>
  <si>
    <t>屏東縣滿州鄉</t>
  </si>
  <si>
    <t>臺東縣臺東市</t>
  </si>
  <si>
    <t>臺東縣綠島鄉</t>
  </si>
  <si>
    <t>臺東縣蘭嶼鄉</t>
  </si>
  <si>
    <t>臺東縣延平鄉</t>
  </si>
  <si>
    <t>臺東縣卑南鄉</t>
  </si>
  <si>
    <t>臺東縣鹿野鄉</t>
  </si>
  <si>
    <t>臺東縣關山鎮</t>
  </si>
  <si>
    <t>臺東縣海端鄉</t>
  </si>
  <si>
    <t>臺東縣池上鄉</t>
  </si>
  <si>
    <t>臺東縣東河鄉</t>
  </si>
  <si>
    <t>臺東縣成功鎮</t>
  </si>
  <si>
    <t>臺東縣長濱鄉</t>
  </si>
  <si>
    <t>臺東縣太麻里</t>
  </si>
  <si>
    <t>臺東縣金峰鄉</t>
  </si>
  <si>
    <t>臺東縣大武鄉</t>
  </si>
  <si>
    <t>臺東縣達仁鄉</t>
  </si>
  <si>
    <t>花蓮縣花蓮市</t>
  </si>
  <si>
    <t>花蓮縣新城鄉</t>
  </si>
  <si>
    <t>花蓮縣秀林鄉</t>
  </si>
  <si>
    <t>花蓮縣吉安鄉</t>
  </si>
  <si>
    <t>花蓮縣壽豐鄉</t>
  </si>
  <si>
    <t>花蓮縣鳳林鎮</t>
  </si>
  <si>
    <t>花蓮縣光復鄉</t>
  </si>
  <si>
    <t>花蓮縣豐濱鄉</t>
  </si>
  <si>
    <t>花蓮縣瑞穗鄉</t>
  </si>
  <si>
    <t>花蓮縣萬榮鄉</t>
  </si>
  <si>
    <t>花蓮縣玉里鎮</t>
  </si>
  <si>
    <t>花蓮縣卓溪鄉</t>
  </si>
  <si>
    <t>花蓮縣富里鄉</t>
  </si>
  <si>
    <t>省訓團</t>
  </si>
  <si>
    <t>中興新村</t>
  </si>
  <si>
    <t>3年2班</t>
  </si>
  <si>
    <t>3年3班</t>
  </si>
  <si>
    <t>3年4班</t>
  </si>
  <si>
    <t>3年5班</t>
  </si>
  <si>
    <t>3年6班</t>
  </si>
  <si>
    <t>3年7班</t>
  </si>
  <si>
    <t>3年8班</t>
  </si>
  <si>
    <t>3年9班</t>
  </si>
  <si>
    <t>3年10班</t>
  </si>
  <si>
    <t>3年11班</t>
  </si>
  <si>
    <t>3年12班</t>
  </si>
  <si>
    <t>3年13班</t>
  </si>
  <si>
    <t>3年14班</t>
  </si>
  <si>
    <t>3年15班</t>
  </si>
  <si>
    <t>3年16班</t>
  </si>
  <si>
    <t>3年17班</t>
  </si>
  <si>
    <r>
      <t>2年2班</t>
    </r>
  </si>
  <si>
    <r>
      <t>2年3班</t>
    </r>
  </si>
  <si>
    <r>
      <t>2年4班</t>
    </r>
  </si>
  <si>
    <r>
      <t>2年5班</t>
    </r>
  </si>
  <si>
    <r>
      <t>2年6班</t>
    </r>
  </si>
  <si>
    <r>
      <t>2年7班</t>
    </r>
  </si>
  <si>
    <r>
      <t>2年8班</t>
    </r>
  </si>
  <si>
    <r>
      <t>2年9班</t>
    </r>
  </si>
  <si>
    <r>
      <t>2年10班</t>
    </r>
  </si>
  <si>
    <r>
      <t>2年11班</t>
    </r>
  </si>
  <si>
    <r>
      <t>2年12班</t>
    </r>
  </si>
  <si>
    <r>
      <t>2年13班</t>
    </r>
  </si>
  <si>
    <r>
      <t>2年14班</t>
    </r>
  </si>
  <si>
    <t>1年2班</t>
  </si>
  <si>
    <t>2年1班</t>
  </si>
  <si>
    <t>2年15班</t>
  </si>
  <si>
    <t>2年16班</t>
  </si>
  <si>
    <t>2年17班</t>
  </si>
  <si>
    <t>1年1班</t>
  </si>
  <si>
    <t>1年3班</t>
  </si>
  <si>
    <t>1年4班</t>
  </si>
  <si>
    <t>1年5班</t>
  </si>
  <si>
    <t>1年6班</t>
  </si>
  <si>
    <t>1年7班</t>
  </si>
  <si>
    <t>1年8班</t>
  </si>
  <si>
    <t>1年9班</t>
  </si>
  <si>
    <t>1年10班</t>
  </si>
  <si>
    <t>1年11班</t>
  </si>
  <si>
    <t>1年12班</t>
  </si>
  <si>
    <t>1年13班</t>
  </si>
  <si>
    <t>1年14班</t>
  </si>
  <si>
    <t>1年15班</t>
  </si>
  <si>
    <t>1年16班</t>
  </si>
  <si>
    <t>1年17班</t>
  </si>
  <si>
    <t>1年18班</t>
  </si>
  <si>
    <t>1年19班</t>
  </si>
  <si>
    <t>1年20班</t>
  </si>
  <si>
    <t>本款項代墊人簽        章</t>
  </si>
  <si>
    <t>3年1班</t>
  </si>
  <si>
    <t>預算科目</t>
  </si>
  <si>
    <t>年 度</t>
  </si>
  <si>
    <t>月 份</t>
  </si>
  <si>
    <t>日 期</t>
  </si>
  <si>
    <t>站        名</t>
  </si>
  <si>
    <t>飛機輪船</t>
  </si>
  <si>
    <t>汽車及捷運</t>
  </si>
  <si>
    <t>著作權密註記號</t>
  </si>
  <si>
    <t>中華民國</t>
  </si>
  <si>
    <t>年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</si>
</sst>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_-* #,##0.0_-;\-* #,##0.0_-;_-* &quot;-&quot;??_-;_-@_-"/>
    <numFmt numFmtId="182" formatCode="_-* #,##0_-;\-* #,##0_-;_-* &quot;-&quot;??_-;_-@_-"/>
    <numFmt numFmtId="183" formatCode="[DBNum2][$-404]General"/>
    <numFmt numFmtId="184" formatCode="[DBNum1][$-404]ggge&quot;年&quot;m&quot;月&quot;d&quot;日&quot;;@"/>
    <numFmt numFmtId="185" formatCode="[$-404]ggge&quot;年&quot;m&quot;月&quot;d&quot;日&quot;;@"/>
    <numFmt numFmtId="186" formatCode="[$-404]e&quot;年&quot;m&quot;月&quot;d&quot;日&quot;;@"/>
    <numFmt numFmtId="187" formatCode="&quot;(&quot;\ General\ &quot;)&quot;"/>
    <numFmt numFmtId="188" formatCode="\ General\ &quot;)&quot;"/>
    <numFmt numFmtId="189" formatCode="[$-404]AM/PM\ hh:mm:ss"/>
    <numFmt numFmtId="190" formatCode="[$-404]&quot;(&quot;General&quot;)&quot;"/>
    <numFmt numFmtId="191" formatCode="&quot;(&quot;General&quot;人)&quot;"/>
    <numFmt numFmtId="192" formatCode="General&quot;版&quot;"/>
    <numFmt numFmtId="193" formatCode="&quot;總計新台幣&quot;General&quot;元整。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-404]e&quot;年&quot;m&quot;月&quot;d&quot;日&quot;;@&quot;版&quot;"/>
    <numFmt numFmtId="198" formatCode="[$-404]e&quot;年&quot;m&quot;月&quot;d&quot;日版&quot;;@"/>
    <numFmt numFmtId="199" formatCode="[$-404]e&quot;年&quot;m&quot;月&quot;d&quot;日版本&quot;;@"/>
    <numFmt numFmtId="200" formatCode="&quot;$&quot;#,##0"/>
    <numFmt numFmtId="201" formatCode="&quot;NT$&quot;#,##0"/>
    <numFmt numFmtId="202" formatCode="#,##0_ "/>
    <numFmt numFmtId="203" formatCode="General&quot;元&quot;"/>
    <numFmt numFmtId="204" formatCode="General&quot;元整。&quot;"/>
    <numFmt numFmtId="205" formatCode="&quot;$&quot;#,##0_);[Red]\(&quot;$&quot;#,##0\)"/>
    <numFmt numFmtId="206" formatCode="[$-404]e/m/d;@"/>
    <numFmt numFmtId="207" formatCode="[DBNum2][$-404]&quot;總計新台幣&quot;&quot;元整。&quot;"/>
    <numFmt numFmtId="208" formatCode="[DBNum2][$-404]&quot;總計新台幣&quot;g/&quot;元整。&quot;"/>
    <numFmt numFmtId="209" formatCode="[DBNum2]&quot;總計新台幣&quot;[$-804]General&quot;元整。&quot;"/>
    <numFmt numFmtId="210" formatCode="[DBNum2]&quot;總計新台幣&quot;[$-404]General&quot;元整。&quot;"/>
    <numFmt numFmtId="211" formatCode="#,##0.0_ 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18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b/>
      <sz val="9"/>
      <name val="新細明體"/>
      <family val="1"/>
    </font>
    <font>
      <sz val="12"/>
      <color indexed="9"/>
      <name val="標楷體"/>
      <family val="4"/>
    </font>
    <font>
      <sz val="12"/>
      <color indexed="9"/>
      <name val="新細明體"/>
      <family val="1"/>
    </font>
    <font>
      <sz val="16"/>
      <color indexed="9"/>
      <name val="新細明體"/>
      <family val="1"/>
    </font>
    <font>
      <sz val="14"/>
      <color indexed="9"/>
      <name val="新細明體"/>
      <family val="1"/>
    </font>
    <font>
      <b/>
      <sz val="11"/>
      <name val="新細明體"/>
      <family val="1"/>
    </font>
    <font>
      <sz val="1"/>
      <color indexed="9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185" fontId="9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9" fillId="0" borderId="11" xfId="0" applyNumberFormat="1" applyFont="1" applyBorder="1" applyAlignment="1" applyProtection="1">
      <alignment vertical="center"/>
      <protection/>
    </xf>
    <xf numFmtId="185" fontId="9" fillId="0" borderId="11" xfId="0" applyNumberFormat="1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184" fontId="3" fillId="0" borderId="16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15" fillId="0" borderId="0" xfId="33" applyFont="1" applyBorder="1" applyAlignment="1">
      <alignment horizontal="center"/>
      <protection/>
    </xf>
    <xf numFmtId="0" fontId="15" fillId="0" borderId="0" xfId="33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15" fillId="0" borderId="0" xfId="33" applyFont="1" applyBorder="1">
      <alignment vertical="center"/>
      <protection/>
    </xf>
    <xf numFmtId="0" fontId="14" fillId="0" borderId="0" xfId="33" applyFont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0" fontId="15" fillId="0" borderId="0" xfId="33" applyFont="1" applyFill="1" applyBorder="1">
      <alignment vertical="center"/>
      <protection/>
    </xf>
    <xf numFmtId="0" fontId="14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3" fillId="0" borderId="22" xfId="0" applyNumberFormat="1" applyFont="1" applyBorder="1" applyAlignment="1" applyProtection="1">
      <alignment vertical="center" wrapText="1"/>
      <protection/>
    </xf>
    <xf numFmtId="0" fontId="15" fillId="0" borderId="0" xfId="0" applyFont="1" applyAlignment="1">
      <alignment/>
    </xf>
    <xf numFmtId="0" fontId="19" fillId="0" borderId="0" xfId="0" applyFont="1" applyAlignment="1" applyProtection="1">
      <alignment horizontal="center" vertical="center"/>
      <protection/>
    </xf>
    <xf numFmtId="185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2" xfId="0" applyNumberFormat="1" applyFont="1" applyBorder="1" applyAlignment="1" applyProtection="1">
      <alignment horizontal="left" vertical="center" wrapText="1"/>
      <protection/>
    </xf>
    <xf numFmtId="0" fontId="3" fillId="0" borderId="25" xfId="0" applyNumberFormat="1" applyFont="1" applyBorder="1" applyAlignment="1" applyProtection="1">
      <alignment horizontal="left" vertical="center" wrapText="1"/>
      <protection/>
    </xf>
    <xf numFmtId="0" fontId="8" fillId="0" borderId="26" xfId="0" applyNumberFormat="1" applyFont="1" applyBorder="1" applyAlignment="1" applyProtection="1">
      <alignment horizontal="center" vertical="center" wrapText="1"/>
      <protection/>
    </xf>
    <xf numFmtId="0" fontId="8" fillId="0" borderId="22" xfId="0" applyNumberFormat="1" applyFont="1" applyBorder="1" applyAlignment="1" applyProtection="1">
      <alignment horizontal="center" vertical="center" wrapText="1"/>
      <protection/>
    </xf>
    <xf numFmtId="0" fontId="8" fillId="0" borderId="22" xfId="0" applyNumberFormat="1" applyFont="1" applyBorder="1" applyAlignment="1" applyProtection="1">
      <alignment horizontal="right" vertical="center" wrapText="1"/>
      <protection/>
    </xf>
    <xf numFmtId="0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NumberFormat="1" applyFont="1" applyBorder="1" applyAlignment="1" applyProtection="1">
      <alignment horizontal="center" vertical="center" wrapText="1"/>
      <protection locked="0"/>
    </xf>
    <xf numFmtId="211" fontId="3" fillId="0" borderId="27" xfId="0" applyNumberFormat="1" applyFont="1" applyBorder="1" applyAlignment="1" applyProtection="1">
      <alignment horizontal="center" vertical="center" wrapText="1"/>
      <protection locked="0"/>
    </xf>
    <xf numFmtId="211" fontId="3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right" shrinkToFit="1"/>
      <protection/>
    </xf>
    <xf numFmtId="0" fontId="3" fillId="0" borderId="18" xfId="0" applyFont="1" applyBorder="1" applyAlignment="1" applyProtection="1">
      <alignment horizontal="right" shrinkToFit="1"/>
      <protection/>
    </xf>
    <xf numFmtId="0" fontId="3" fillId="0" borderId="30" xfId="0" applyFont="1" applyBorder="1" applyAlignment="1" applyProtection="1">
      <alignment horizontal="right" shrinkToFit="1"/>
      <protection/>
    </xf>
    <xf numFmtId="0" fontId="3" fillId="0" borderId="31" xfId="0" applyFont="1" applyBorder="1" applyAlignment="1" applyProtection="1">
      <alignment horizontal="right" shrinkToFit="1"/>
      <protection/>
    </xf>
    <xf numFmtId="0" fontId="3" fillId="0" borderId="0" xfId="0" applyFont="1" applyBorder="1" applyAlignment="1" applyProtection="1">
      <alignment horizontal="right" shrinkToFit="1"/>
      <protection/>
    </xf>
    <xf numFmtId="0" fontId="3" fillId="0" borderId="32" xfId="0" applyFont="1" applyBorder="1" applyAlignment="1" applyProtection="1">
      <alignment horizontal="right" shrinkToFit="1"/>
      <protection/>
    </xf>
    <xf numFmtId="0" fontId="3" fillId="0" borderId="21" xfId="0" applyFont="1" applyBorder="1" applyAlignment="1" applyProtection="1">
      <alignment horizontal="right" shrinkToFit="1"/>
      <protection/>
    </xf>
    <xf numFmtId="0" fontId="3" fillId="0" borderId="11" xfId="0" applyFont="1" applyBorder="1" applyAlignment="1" applyProtection="1">
      <alignment horizontal="right" shrinkToFit="1"/>
      <protection/>
    </xf>
    <xf numFmtId="0" fontId="3" fillId="0" borderId="33" xfId="0" applyFont="1" applyBorder="1" applyAlignment="1" applyProtection="1">
      <alignment horizontal="right" shrinkToFi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91" fontId="3" fillId="0" borderId="28" xfId="0" applyNumberFormat="1" applyFont="1" applyBorder="1" applyAlignment="1" applyProtection="1">
      <alignment horizontal="center" vertical="center" wrapText="1"/>
      <protection/>
    </xf>
    <xf numFmtId="191" fontId="3" fillId="0" borderId="29" xfId="0" applyNumberFormat="1" applyFont="1" applyBorder="1" applyAlignment="1" applyProtection="1">
      <alignment horizontal="center" vertical="center" wrapText="1"/>
      <protection/>
    </xf>
    <xf numFmtId="191" fontId="3" fillId="0" borderId="34" xfId="0" applyNumberFormat="1" applyFont="1" applyBorder="1" applyAlignment="1" applyProtection="1">
      <alignment horizontal="center" vertical="center" wrapText="1"/>
      <protection/>
    </xf>
    <xf numFmtId="0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192" fontId="12" fillId="0" borderId="16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202" fontId="3" fillId="0" borderId="27" xfId="0" applyNumberFormat="1" applyFont="1" applyBorder="1" applyAlignment="1" applyProtection="1">
      <alignment horizontal="center" vertical="center" wrapText="1"/>
      <protection/>
    </xf>
    <xf numFmtId="202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42" xfId="0" applyFont="1" applyBorder="1" applyAlignment="1" applyProtection="1">
      <alignment vertical="top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185" fontId="9" fillId="0" borderId="11" xfId="0" applyNumberFormat="1" applyFont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50" xfId="0" applyBorder="1" applyAlignment="1">
      <alignment wrapText="1"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4" xfId="0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191" fontId="3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185" fontId="9" fillId="0" borderId="11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8"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showGridLines="0" tabSelected="1" zoomScalePageLayoutView="0" workbookViewId="0" topLeftCell="A1">
      <selection activeCell="B20" sqref="B20:D20"/>
    </sheetView>
  </sheetViews>
  <sheetFormatPr defaultColWidth="9.00390625" defaultRowHeight="16.5"/>
  <cols>
    <col min="1" max="1" width="5.375" style="6" customWidth="1"/>
    <col min="2" max="2" width="3.25390625" style="6" customWidth="1"/>
    <col min="3" max="5" width="2.75390625" style="6" customWidth="1"/>
    <col min="6" max="6" width="3.625" style="6" customWidth="1"/>
    <col min="7" max="15" width="4.00390625" style="6" customWidth="1"/>
    <col min="16" max="16" width="4.375" style="6" customWidth="1"/>
    <col min="17" max="17" width="7.50390625" style="6" customWidth="1"/>
    <col min="18" max="18" width="7.375" style="6" customWidth="1"/>
    <col min="19" max="19" width="5.75390625" style="6" customWidth="1"/>
    <col min="20" max="20" width="5.50390625" style="6" customWidth="1"/>
    <col min="21" max="21" width="4.00390625" style="6" customWidth="1"/>
    <col min="22" max="22" width="3.375" style="6" customWidth="1"/>
    <col min="23" max="16384" width="9.00390625" style="6" customWidth="1"/>
  </cols>
  <sheetData>
    <row r="1" spans="1:21" ht="21">
      <c r="A1" s="152" t="s">
        <v>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18.75" customHeight="1">
      <c r="A2" s="152" t="s">
        <v>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2" ht="18.75" customHeight="1" thickBot="1">
      <c r="A3" s="7" t="str">
        <f ca="1">"所屬年度:"&amp;YEAR(NOW())-1911&amp;"年度"</f>
        <v>所屬年度:107年度</v>
      </c>
      <c r="B3" s="8"/>
      <c r="C3" s="8"/>
      <c r="D3" s="8"/>
      <c r="E3" s="8"/>
      <c r="F3" s="42" t="s">
        <v>529</v>
      </c>
      <c r="G3" s="8"/>
      <c r="H3" s="8"/>
      <c r="I3" s="8"/>
      <c r="J3" s="8"/>
      <c r="K3" s="8"/>
      <c r="L3" s="8"/>
      <c r="M3" s="8"/>
      <c r="N3" s="8"/>
      <c r="O3" s="88" t="s">
        <v>16</v>
      </c>
      <c r="P3" s="88"/>
      <c r="Q3" s="4"/>
      <c r="R3" s="9" t="s">
        <v>17</v>
      </c>
      <c r="S3" s="4"/>
      <c r="T3" s="9" t="s">
        <v>15</v>
      </c>
      <c r="U3" s="4"/>
      <c r="V3" s="10" t="s">
        <v>14</v>
      </c>
    </row>
    <row r="4" spans="1:43" ht="45" customHeight="1">
      <c r="A4" s="153" t="s">
        <v>94</v>
      </c>
      <c r="B4" s="59"/>
      <c r="C4" s="59"/>
      <c r="D4" s="154"/>
      <c r="E4" s="155"/>
      <c r="F4" s="155"/>
      <c r="G4" s="155"/>
      <c r="H4" s="156"/>
      <c r="I4" s="58" t="s">
        <v>21</v>
      </c>
      <c r="J4" s="157"/>
      <c r="K4" s="158"/>
      <c r="L4" s="159"/>
      <c r="M4" s="159"/>
      <c r="N4" s="159"/>
      <c r="O4" s="159"/>
      <c r="P4" s="160"/>
      <c r="Q4" s="58" t="s">
        <v>520</v>
      </c>
      <c r="R4" s="151"/>
      <c r="S4" s="134"/>
      <c r="T4" s="134"/>
      <c r="U4" s="134"/>
      <c r="V4" s="135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ht="16.5" customHeight="1">
      <c r="A5" s="129" t="s">
        <v>76</v>
      </c>
      <c r="B5" s="72"/>
      <c r="C5" s="72"/>
      <c r="D5" s="72"/>
      <c r="E5" s="72"/>
      <c r="F5" s="72"/>
      <c r="G5" s="120" t="s">
        <v>75</v>
      </c>
      <c r="H5" s="121"/>
      <c r="I5" s="121"/>
      <c r="J5" s="121"/>
      <c r="K5" s="121"/>
      <c r="L5" s="121"/>
      <c r="M5" s="121"/>
      <c r="N5" s="122"/>
      <c r="O5" s="71" t="s">
        <v>30</v>
      </c>
      <c r="P5" s="72"/>
      <c r="Q5" s="72"/>
      <c r="R5" s="62" t="s">
        <v>22</v>
      </c>
      <c r="S5" s="63"/>
      <c r="T5" s="63"/>
      <c r="U5" s="63"/>
      <c r="V5" s="64"/>
      <c r="Y5" s="11"/>
      <c r="Z5" s="85"/>
      <c r="AA5" s="85"/>
      <c r="AB5" s="85"/>
      <c r="AC5" s="85"/>
      <c r="AD5" s="85"/>
      <c r="AE5" s="85"/>
      <c r="AF5" s="85"/>
      <c r="AG5" s="85"/>
      <c r="AH5" s="85"/>
      <c r="AI5" s="11"/>
      <c r="AJ5" s="11"/>
      <c r="AK5" s="11"/>
      <c r="AL5" s="11"/>
      <c r="AM5" s="11"/>
      <c r="AN5" s="11"/>
      <c r="AO5" s="11"/>
      <c r="AP5" s="11"/>
      <c r="AQ5" s="11"/>
    </row>
    <row r="6" spans="1:43" ht="11.25" customHeight="1">
      <c r="A6" s="129"/>
      <c r="B6" s="72"/>
      <c r="C6" s="72"/>
      <c r="D6" s="72"/>
      <c r="E6" s="72"/>
      <c r="F6" s="161"/>
      <c r="G6" s="103" t="s">
        <v>20</v>
      </c>
      <c r="H6" s="103" t="s">
        <v>19</v>
      </c>
      <c r="I6" s="103" t="s">
        <v>18</v>
      </c>
      <c r="J6" s="103" t="s">
        <v>0</v>
      </c>
      <c r="K6" s="103" t="s">
        <v>1</v>
      </c>
      <c r="L6" s="103" t="s">
        <v>2</v>
      </c>
      <c r="M6" s="103" t="s">
        <v>3</v>
      </c>
      <c r="N6" s="103" t="s">
        <v>4</v>
      </c>
      <c r="O6" s="73"/>
      <c r="P6" s="74"/>
      <c r="Q6" s="74"/>
      <c r="R6" s="65"/>
      <c r="S6" s="66"/>
      <c r="T6" s="66"/>
      <c r="U6" s="66"/>
      <c r="V6" s="67"/>
      <c r="Y6" s="11"/>
      <c r="Z6" s="9"/>
      <c r="AA6" s="9"/>
      <c r="AB6" s="9"/>
      <c r="AC6" s="9"/>
      <c r="AD6" s="9"/>
      <c r="AE6" s="9"/>
      <c r="AF6" s="9"/>
      <c r="AG6" s="9"/>
      <c r="AH6" s="9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8.25" customHeight="1">
      <c r="A7" s="162"/>
      <c r="B7" s="74"/>
      <c r="C7" s="74"/>
      <c r="D7" s="74"/>
      <c r="E7" s="74"/>
      <c r="F7" s="163"/>
      <c r="G7" s="104"/>
      <c r="H7" s="104"/>
      <c r="I7" s="104"/>
      <c r="J7" s="104"/>
      <c r="K7" s="104"/>
      <c r="L7" s="104"/>
      <c r="M7" s="104"/>
      <c r="N7" s="104"/>
      <c r="O7" s="73"/>
      <c r="P7" s="74"/>
      <c r="Q7" s="74"/>
      <c r="R7" s="65"/>
      <c r="S7" s="66"/>
      <c r="T7" s="66"/>
      <c r="U7" s="66"/>
      <c r="V7" s="67"/>
      <c r="Y7" s="11"/>
      <c r="Z7" s="85"/>
      <c r="AA7" s="85"/>
      <c r="AB7" s="85"/>
      <c r="AC7" s="85"/>
      <c r="AD7" s="85"/>
      <c r="AE7" s="9"/>
      <c r="AF7" s="9"/>
      <c r="AG7" s="9"/>
      <c r="AH7" s="9"/>
      <c r="AI7" s="11"/>
      <c r="AJ7" s="11"/>
      <c r="AK7" s="11"/>
      <c r="AL7" s="11"/>
      <c r="AM7" s="11"/>
      <c r="AN7" s="11"/>
      <c r="AO7" s="11"/>
      <c r="AP7" s="11"/>
      <c r="AQ7" s="11"/>
    </row>
    <row r="8" spans="1:43" ht="23.25" customHeight="1" thickBot="1">
      <c r="A8" s="162"/>
      <c r="B8" s="74"/>
      <c r="C8" s="74"/>
      <c r="D8" s="74"/>
      <c r="E8" s="74"/>
      <c r="F8" s="163"/>
      <c r="G8" s="12">
        <f>IF(SUM(R22:R28)&gt;10000000,TRUNC((RIGHT(SUM(R22:R28),8))/10000000),IF(SUM(R22:R28)&lt;999999,"","$"))</f>
      </c>
      <c r="H8" s="12">
        <f>IF(SUM(R22:R28)&gt;1000000,TRUNC((RIGHT(SUM(R22:R28),7))/1000000),IF(SUM(R22:R28)&lt;99999,"","$"))</f>
      </c>
      <c r="I8" s="12">
        <f>IF(AND(10000&lt;=SUM(R22:R28),SUM(R22:R28)&lt;100000),"$",IF(SUM(R22:R28)&lt;100000,"",TRUNC((RIGHT(SUM(R22:R28),6))/100000)))</f>
      </c>
      <c r="J8" s="12">
        <f>IF(AND(1000&lt;=SUM(R22:R28),SUM(R22:R28)&lt;10000),"$",IF(SUM(R22:R28)&lt;10000,"",TRUNC((RIGHT(SUM(R22:R28),5))/10000)))</f>
      </c>
      <c r="K8" s="12">
        <f>IF(AND(100&lt;=SUM(R22:R28),SUM(R22:R28)&lt;1000),"$",IF(SUM(R22:R28)&lt;1000,"",TRUNC((RIGHT(SUM(R22:R28),4))/1000)))</f>
      </c>
      <c r="L8" s="12">
        <f>IF(AND(10&lt;=SUM(R22:R28),SUM(R22:R28)&lt;100),"$",IF(SUM(R22:R28)&lt;100,"",TRUNC((RIGHT(SUM(R22:R28),3))/100)))</f>
      </c>
      <c r="M8" s="12">
        <f>IF(AND(1&lt;=SUM(R22:R28),SUM(R22:R28)&lt;10),"$",IF(SUM(R22:R28)&lt;10,"",TRUNC((RIGHT(SUM(R22:R28),2))/10)))</f>
      </c>
      <c r="N8" s="25">
        <f>IF(SUM(R22:R28)=0,"",TRUNC((RIGHT(SUM(R22:R28),1))/1))</f>
      </c>
      <c r="O8" s="75"/>
      <c r="P8" s="76"/>
      <c r="Q8" s="76"/>
      <c r="R8" s="68"/>
      <c r="S8" s="69"/>
      <c r="T8" s="69"/>
      <c r="U8" s="69"/>
      <c r="V8" s="70"/>
      <c r="Y8" s="11"/>
      <c r="Z8" s="85"/>
      <c r="AA8" s="85"/>
      <c r="AB8" s="85"/>
      <c r="AC8" s="85"/>
      <c r="AD8" s="85"/>
      <c r="AE8" s="9"/>
      <c r="AF8" s="9"/>
      <c r="AG8" s="9"/>
      <c r="AH8" s="9"/>
      <c r="AI8" s="11"/>
      <c r="AJ8" s="11"/>
      <c r="AK8" s="11"/>
      <c r="AL8" s="11"/>
      <c r="AM8" s="11"/>
      <c r="AN8" s="11"/>
      <c r="AO8" s="11"/>
      <c r="AP8" s="11"/>
      <c r="AQ8" s="11"/>
    </row>
    <row r="9" spans="1:43" ht="17.25" customHeight="1">
      <c r="A9" s="136" t="s">
        <v>79</v>
      </c>
      <c r="B9" s="137"/>
      <c r="C9" s="137"/>
      <c r="D9" s="137"/>
      <c r="E9" s="137"/>
      <c r="F9" s="137"/>
      <c r="G9" s="138"/>
      <c r="H9" s="58" t="s">
        <v>77</v>
      </c>
      <c r="I9" s="59"/>
      <c r="J9" s="59"/>
      <c r="K9" s="59"/>
      <c r="L9" s="59"/>
      <c r="M9" s="145" t="s">
        <v>24</v>
      </c>
      <c r="N9" s="146"/>
      <c r="O9" s="146"/>
      <c r="P9" s="146"/>
      <c r="Q9" s="146"/>
      <c r="R9" s="147"/>
      <c r="S9" s="45" t="s">
        <v>78</v>
      </c>
      <c r="T9" s="45"/>
      <c r="U9" s="45"/>
      <c r="V9" s="46"/>
      <c r="Y9" s="11"/>
      <c r="Z9" s="9"/>
      <c r="AA9" s="9"/>
      <c r="AB9" s="9"/>
      <c r="AC9" s="9"/>
      <c r="AD9" s="9"/>
      <c r="AE9" s="9"/>
      <c r="AF9" s="9"/>
      <c r="AG9" s="9"/>
      <c r="AH9" s="9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7.25" customHeight="1">
      <c r="A10" s="139"/>
      <c r="B10" s="140"/>
      <c r="C10" s="140"/>
      <c r="D10" s="140"/>
      <c r="E10" s="140"/>
      <c r="F10" s="140"/>
      <c r="G10" s="141"/>
      <c r="H10" s="120" t="s">
        <v>23</v>
      </c>
      <c r="I10" s="121"/>
      <c r="J10" s="121"/>
      <c r="K10" s="121"/>
      <c r="L10" s="121"/>
      <c r="M10" s="84"/>
      <c r="N10" s="85"/>
      <c r="O10" s="85"/>
      <c r="P10" s="85"/>
      <c r="Q10" s="85"/>
      <c r="R10" s="86"/>
      <c r="S10" s="47"/>
      <c r="T10" s="47"/>
      <c r="U10" s="47"/>
      <c r="V10" s="48"/>
      <c r="Y10" s="11"/>
      <c r="Z10" s="9"/>
      <c r="AA10" s="9"/>
      <c r="AB10" s="9"/>
      <c r="AC10" s="9"/>
      <c r="AD10" s="9"/>
      <c r="AE10" s="9"/>
      <c r="AF10" s="9"/>
      <c r="AG10" s="9"/>
      <c r="AH10" s="9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17.25" customHeight="1">
      <c r="A11" s="142"/>
      <c r="B11" s="143"/>
      <c r="C11" s="143"/>
      <c r="D11" s="143"/>
      <c r="E11" s="143"/>
      <c r="F11" s="143"/>
      <c r="G11" s="144"/>
      <c r="H11" s="120" t="s">
        <v>25</v>
      </c>
      <c r="I11" s="121"/>
      <c r="J11" s="121"/>
      <c r="K11" s="121"/>
      <c r="L11" s="121"/>
      <c r="M11" s="148"/>
      <c r="N11" s="149"/>
      <c r="O11" s="149"/>
      <c r="P11" s="149"/>
      <c r="Q11" s="149"/>
      <c r="R11" s="150"/>
      <c r="S11" s="47"/>
      <c r="T11" s="47"/>
      <c r="U11" s="47"/>
      <c r="V11" s="48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4.25" customHeight="1">
      <c r="A12" s="129" t="s">
        <v>32</v>
      </c>
      <c r="B12" s="81"/>
      <c r="C12" s="82"/>
      <c r="D12" s="82"/>
      <c r="E12" s="82"/>
      <c r="F12" s="82"/>
      <c r="G12" s="83"/>
      <c r="H12" s="21"/>
      <c r="I12" s="22"/>
      <c r="J12" s="22"/>
      <c r="K12" s="22"/>
      <c r="L12" s="22"/>
      <c r="M12" s="71" t="s">
        <v>82</v>
      </c>
      <c r="N12" s="161"/>
      <c r="O12" s="81"/>
      <c r="P12" s="82"/>
      <c r="Q12" s="82"/>
      <c r="R12" s="83"/>
      <c r="S12" s="81"/>
      <c r="T12" s="82"/>
      <c r="U12" s="82"/>
      <c r="V12" s="13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4.25" customHeight="1">
      <c r="A13" s="162"/>
      <c r="B13" s="84"/>
      <c r="C13" s="85"/>
      <c r="D13" s="85"/>
      <c r="E13" s="85"/>
      <c r="F13" s="85"/>
      <c r="G13" s="86"/>
      <c r="H13" s="23"/>
      <c r="I13" s="24"/>
      <c r="J13" s="24"/>
      <c r="K13" s="24"/>
      <c r="L13" s="24"/>
      <c r="M13" s="73"/>
      <c r="N13" s="163"/>
      <c r="O13" s="84"/>
      <c r="P13" s="85"/>
      <c r="Q13" s="85"/>
      <c r="R13" s="86"/>
      <c r="S13" s="84"/>
      <c r="T13" s="85"/>
      <c r="U13" s="85"/>
      <c r="V13" s="13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22" ht="14.25" customHeight="1">
      <c r="A14" s="168"/>
      <c r="B14" s="148"/>
      <c r="C14" s="149"/>
      <c r="D14" s="149"/>
      <c r="E14" s="149"/>
      <c r="F14" s="149"/>
      <c r="G14" s="150"/>
      <c r="H14" s="21"/>
      <c r="I14" s="22"/>
      <c r="J14" s="22"/>
      <c r="K14" s="22"/>
      <c r="L14" s="22"/>
      <c r="M14" s="164"/>
      <c r="N14" s="165"/>
      <c r="O14" s="148"/>
      <c r="P14" s="149"/>
      <c r="Q14" s="149"/>
      <c r="R14" s="150"/>
      <c r="S14" s="84"/>
      <c r="T14" s="85"/>
      <c r="U14" s="85"/>
      <c r="V14" s="131"/>
    </row>
    <row r="15" spans="1:22" ht="14.25" customHeight="1">
      <c r="A15" s="129" t="s">
        <v>8</v>
      </c>
      <c r="B15" s="81"/>
      <c r="C15" s="82"/>
      <c r="D15" s="82"/>
      <c r="E15" s="82"/>
      <c r="F15" s="82"/>
      <c r="G15" s="83"/>
      <c r="H15" s="23"/>
      <c r="I15" s="24"/>
      <c r="J15" s="24"/>
      <c r="K15" s="24"/>
      <c r="L15" s="24"/>
      <c r="M15" s="71" t="s">
        <v>83</v>
      </c>
      <c r="N15" s="161"/>
      <c r="O15" s="81"/>
      <c r="P15" s="82"/>
      <c r="Q15" s="82"/>
      <c r="R15" s="83"/>
      <c r="S15" s="84"/>
      <c r="T15" s="85"/>
      <c r="U15" s="85"/>
      <c r="V15" s="131"/>
    </row>
    <row r="16" spans="1:22" ht="14.25" customHeight="1">
      <c r="A16" s="162"/>
      <c r="B16" s="84"/>
      <c r="C16" s="85"/>
      <c r="D16" s="85"/>
      <c r="E16" s="85"/>
      <c r="F16" s="85"/>
      <c r="G16" s="86"/>
      <c r="H16" s="21"/>
      <c r="I16" s="22"/>
      <c r="J16" s="22"/>
      <c r="K16" s="22"/>
      <c r="L16" s="22"/>
      <c r="M16" s="73"/>
      <c r="N16" s="163"/>
      <c r="O16" s="84"/>
      <c r="P16" s="85"/>
      <c r="Q16" s="85"/>
      <c r="R16" s="86"/>
      <c r="S16" s="84"/>
      <c r="T16" s="85"/>
      <c r="U16" s="85"/>
      <c r="V16" s="131"/>
    </row>
    <row r="17" spans="1:22" ht="14.25" customHeight="1" thickBot="1">
      <c r="A17" s="170"/>
      <c r="B17" s="87"/>
      <c r="C17" s="88"/>
      <c r="D17" s="88"/>
      <c r="E17" s="88"/>
      <c r="F17" s="88"/>
      <c r="G17" s="89"/>
      <c r="H17" s="26"/>
      <c r="I17" s="27"/>
      <c r="J17" s="27"/>
      <c r="K17" s="27"/>
      <c r="L17" s="27"/>
      <c r="M17" s="75"/>
      <c r="N17" s="166"/>
      <c r="O17" s="87"/>
      <c r="P17" s="88"/>
      <c r="Q17" s="88"/>
      <c r="R17" s="89"/>
      <c r="S17" s="87"/>
      <c r="T17" s="88"/>
      <c r="U17" s="88"/>
      <c r="V17" s="132"/>
    </row>
    <row r="18" spans="1:22" ht="18" customHeight="1">
      <c r="A18" s="85" t="str">
        <f>"----------------------憑--------------證-------------黏-------------貼-------------線---------------------"</f>
        <v>----------------------憑--------------證-------------黏-------------貼-------------線---------------------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19" spans="6:34" s="13" customFormat="1" ht="20.25" customHeight="1">
      <c r="F19" s="171" t="s">
        <v>88</v>
      </c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W19" s="14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</row>
    <row r="20" spans="1:34" s="13" customFormat="1" ht="18" customHeight="1" thickBot="1">
      <c r="A20" s="2" t="s">
        <v>11</v>
      </c>
      <c r="B20" s="169"/>
      <c r="C20" s="169"/>
      <c r="D20" s="169"/>
      <c r="E20" s="3" t="s">
        <v>12</v>
      </c>
      <c r="F20" s="15"/>
      <c r="G20" s="15"/>
      <c r="H20" s="172" t="s">
        <v>530</v>
      </c>
      <c r="I20" s="172"/>
      <c r="J20" s="44"/>
      <c r="K20" s="43" t="s">
        <v>531</v>
      </c>
      <c r="L20" s="44"/>
      <c r="M20" s="43" t="s">
        <v>92</v>
      </c>
      <c r="N20" s="44"/>
      <c r="O20" s="15" t="s">
        <v>93</v>
      </c>
      <c r="P20" s="15"/>
      <c r="Q20" s="128" t="s">
        <v>26</v>
      </c>
      <c r="R20" s="128"/>
      <c r="S20" s="5"/>
      <c r="T20" s="16" t="s">
        <v>27</v>
      </c>
      <c r="U20" s="15"/>
      <c r="W20" s="14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</row>
    <row r="21" spans="1:34" s="13" customFormat="1" ht="31.5" customHeight="1">
      <c r="A21" s="167" t="s">
        <v>6</v>
      </c>
      <c r="B21" s="78"/>
      <c r="C21" s="78"/>
      <c r="D21" s="78"/>
      <c r="E21" s="78"/>
      <c r="F21" s="78"/>
      <c r="G21" s="78"/>
      <c r="H21" s="78"/>
      <c r="I21" s="77" t="s">
        <v>87</v>
      </c>
      <c r="J21" s="78"/>
      <c r="K21" s="78"/>
      <c r="L21" s="79"/>
      <c r="M21" s="17" t="s">
        <v>33</v>
      </c>
      <c r="N21" s="58" t="s">
        <v>86</v>
      </c>
      <c r="O21" s="151"/>
      <c r="P21" s="58" t="s">
        <v>31</v>
      </c>
      <c r="Q21" s="151"/>
      <c r="R21" s="58" t="s">
        <v>9</v>
      </c>
      <c r="S21" s="151"/>
      <c r="T21" s="45" t="s">
        <v>7</v>
      </c>
      <c r="U21" s="45"/>
      <c r="V21" s="46"/>
      <c r="W21" s="14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</row>
    <row r="22" spans="1:34" s="13" customFormat="1" ht="31.5" customHeight="1">
      <c r="A22" s="60"/>
      <c r="B22" s="61"/>
      <c r="C22" s="61"/>
      <c r="D22" s="61"/>
      <c r="E22" s="61"/>
      <c r="F22" s="61"/>
      <c r="G22" s="61"/>
      <c r="H22" s="61"/>
      <c r="I22" s="54"/>
      <c r="J22" s="80"/>
      <c r="K22" s="80"/>
      <c r="L22" s="55"/>
      <c r="M22" s="1"/>
      <c r="N22" s="54"/>
      <c r="O22" s="55"/>
      <c r="P22" s="56"/>
      <c r="Q22" s="57"/>
      <c r="R22" s="105">
        <f>IF(A22=0,"",ROUND(N22*P22,0))</f>
      </c>
      <c r="S22" s="106"/>
      <c r="T22" s="110"/>
      <c r="U22" s="111"/>
      <c r="V22" s="112"/>
      <c r="W22" s="14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13" customFormat="1" ht="31.5" customHeight="1">
      <c r="A23" s="60"/>
      <c r="B23" s="61"/>
      <c r="C23" s="61"/>
      <c r="D23" s="61"/>
      <c r="E23" s="61"/>
      <c r="F23" s="61"/>
      <c r="G23" s="61"/>
      <c r="H23" s="61"/>
      <c r="I23" s="54"/>
      <c r="J23" s="80"/>
      <c r="K23" s="80"/>
      <c r="L23" s="55"/>
      <c r="M23" s="1"/>
      <c r="N23" s="54"/>
      <c r="O23" s="55"/>
      <c r="P23" s="56"/>
      <c r="Q23" s="57"/>
      <c r="R23" s="105">
        <f aca="true" t="shared" si="0" ref="R23:R28">IF(A23=0,"",ROUND(N23*P23,0))</f>
      </c>
      <c r="S23" s="106"/>
      <c r="T23" s="113"/>
      <c r="U23" s="114"/>
      <c r="V23" s="115"/>
      <c r="W23" s="14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13" customFormat="1" ht="31.5" customHeight="1">
      <c r="A24" s="60"/>
      <c r="B24" s="61"/>
      <c r="C24" s="61"/>
      <c r="D24" s="61"/>
      <c r="E24" s="61"/>
      <c r="F24" s="61"/>
      <c r="G24" s="61"/>
      <c r="H24" s="61"/>
      <c r="I24" s="54"/>
      <c r="J24" s="80"/>
      <c r="K24" s="80"/>
      <c r="L24" s="55"/>
      <c r="M24" s="1"/>
      <c r="N24" s="54"/>
      <c r="O24" s="55"/>
      <c r="P24" s="56"/>
      <c r="Q24" s="57"/>
      <c r="R24" s="105">
        <f t="shared" si="0"/>
      </c>
      <c r="S24" s="106"/>
      <c r="T24" s="113"/>
      <c r="U24" s="114"/>
      <c r="V24" s="115"/>
      <c r="W24" s="14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13" customFormat="1" ht="31.5" customHeight="1">
      <c r="A25" s="60"/>
      <c r="B25" s="61"/>
      <c r="C25" s="61"/>
      <c r="D25" s="61"/>
      <c r="E25" s="61"/>
      <c r="F25" s="61"/>
      <c r="G25" s="61"/>
      <c r="H25" s="61"/>
      <c r="I25" s="54"/>
      <c r="J25" s="80"/>
      <c r="K25" s="80"/>
      <c r="L25" s="55"/>
      <c r="M25" s="1"/>
      <c r="N25" s="54"/>
      <c r="O25" s="55"/>
      <c r="P25" s="56"/>
      <c r="Q25" s="57"/>
      <c r="R25" s="105">
        <f t="shared" si="0"/>
      </c>
      <c r="S25" s="106"/>
      <c r="T25" s="113"/>
      <c r="U25" s="114"/>
      <c r="V25" s="115"/>
      <c r="W25" s="14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13" customFormat="1" ht="31.5" customHeight="1">
      <c r="A26" s="60"/>
      <c r="B26" s="61"/>
      <c r="C26" s="61"/>
      <c r="D26" s="61"/>
      <c r="E26" s="61"/>
      <c r="F26" s="61"/>
      <c r="G26" s="61"/>
      <c r="H26" s="61"/>
      <c r="I26" s="54"/>
      <c r="J26" s="80"/>
      <c r="K26" s="80"/>
      <c r="L26" s="55"/>
      <c r="M26" s="1"/>
      <c r="N26" s="54"/>
      <c r="O26" s="55"/>
      <c r="P26" s="56"/>
      <c r="Q26" s="57"/>
      <c r="R26" s="105">
        <f t="shared" si="0"/>
      </c>
      <c r="S26" s="106"/>
      <c r="T26" s="113"/>
      <c r="U26" s="114"/>
      <c r="V26" s="115"/>
      <c r="W26" s="14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13" customFormat="1" ht="31.5" customHeight="1">
      <c r="A27" s="60"/>
      <c r="B27" s="61"/>
      <c r="C27" s="61"/>
      <c r="D27" s="61"/>
      <c r="E27" s="61"/>
      <c r="F27" s="61"/>
      <c r="G27" s="61"/>
      <c r="H27" s="61"/>
      <c r="I27" s="54"/>
      <c r="J27" s="80"/>
      <c r="K27" s="80"/>
      <c r="L27" s="55"/>
      <c r="M27" s="1"/>
      <c r="N27" s="54"/>
      <c r="O27" s="55"/>
      <c r="P27" s="56"/>
      <c r="Q27" s="57"/>
      <c r="R27" s="105">
        <f t="shared" si="0"/>
      </c>
      <c r="S27" s="106"/>
      <c r="T27" s="113"/>
      <c r="U27" s="114"/>
      <c r="V27" s="115"/>
      <c r="W27" s="14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</row>
    <row r="28" spans="1:34" s="13" customFormat="1" ht="31.5" customHeight="1">
      <c r="A28" s="60"/>
      <c r="B28" s="61"/>
      <c r="C28" s="61"/>
      <c r="D28" s="61"/>
      <c r="E28" s="61"/>
      <c r="F28" s="61"/>
      <c r="G28" s="61"/>
      <c r="H28" s="61"/>
      <c r="I28" s="54"/>
      <c r="J28" s="80"/>
      <c r="K28" s="80"/>
      <c r="L28" s="55"/>
      <c r="M28" s="1"/>
      <c r="N28" s="54"/>
      <c r="O28" s="55"/>
      <c r="P28" s="56"/>
      <c r="Q28" s="57"/>
      <c r="R28" s="105">
        <f t="shared" si="0"/>
      </c>
      <c r="S28" s="106"/>
      <c r="T28" s="113"/>
      <c r="U28" s="114"/>
      <c r="V28" s="115"/>
      <c r="W28" s="14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</row>
    <row r="29" spans="1:34" s="13" customFormat="1" ht="24.75" customHeight="1">
      <c r="A29" s="51" t="str">
        <f>IF(R29="","總   計","")</f>
        <v>總   計</v>
      </c>
      <c r="B29" s="52"/>
      <c r="C29" s="52"/>
      <c r="D29" s="52"/>
      <c r="E29" s="52"/>
      <c r="F29" s="52"/>
      <c r="G29" s="52"/>
      <c r="H29" s="52"/>
      <c r="I29" s="40"/>
      <c r="J29" s="40"/>
      <c r="K29" s="40"/>
      <c r="L29" s="40"/>
      <c r="M29" s="40"/>
      <c r="N29" s="40"/>
      <c r="O29" s="40"/>
      <c r="P29" s="53">
        <f>IF(R29="","","總   計")</f>
      </c>
      <c r="Q29" s="53"/>
      <c r="R29" s="49">
        <f>IF(SUM(R22:R28)=0,"",SUM(R22:R28)&amp;"元")</f>
      </c>
      <c r="S29" s="50"/>
      <c r="T29" s="116"/>
      <c r="U29" s="117"/>
      <c r="V29" s="118"/>
      <c r="W29" s="14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13" customFormat="1" ht="25.5" customHeight="1">
      <c r="A30" s="125" t="str">
        <f>"請購單位"&amp;IF(B20=0,"請到B20欄位選擇所屬處室"," ["&amp;B20&amp;"]")</f>
        <v>請購單位請到B20欄位選擇所屬處室</v>
      </c>
      <c r="B30" s="126"/>
      <c r="C30" s="126"/>
      <c r="D30" s="126"/>
      <c r="E30" s="126"/>
      <c r="F30" s="126"/>
      <c r="G30" s="127"/>
      <c r="H30" s="120" t="s">
        <v>10</v>
      </c>
      <c r="I30" s="121"/>
      <c r="J30" s="121"/>
      <c r="K30" s="121"/>
      <c r="L30" s="121"/>
      <c r="M30" s="122"/>
      <c r="N30" s="120" t="s">
        <v>24</v>
      </c>
      <c r="O30" s="121"/>
      <c r="P30" s="121"/>
      <c r="Q30" s="121"/>
      <c r="R30" s="122"/>
      <c r="S30" s="108" t="s">
        <v>28</v>
      </c>
      <c r="T30" s="109"/>
      <c r="U30" s="109"/>
      <c r="V30" s="133"/>
      <c r="W30" s="14"/>
      <c r="X30" s="123"/>
      <c r="Y30" s="123"/>
      <c r="Z30" s="123"/>
      <c r="AA30" s="85"/>
      <c r="AB30" s="85"/>
      <c r="AC30" s="85"/>
      <c r="AD30" s="85"/>
      <c r="AE30" s="85"/>
      <c r="AF30" s="85"/>
      <c r="AG30" s="11"/>
      <c r="AH30" s="11"/>
    </row>
    <row r="31" spans="1:34" s="13" customFormat="1" ht="34.5" customHeight="1">
      <c r="A31" s="18" t="s">
        <v>29</v>
      </c>
      <c r="B31" s="108"/>
      <c r="C31" s="109"/>
      <c r="D31" s="109"/>
      <c r="E31" s="109"/>
      <c r="F31" s="109"/>
      <c r="G31" s="124"/>
      <c r="H31" s="108" t="s">
        <v>80</v>
      </c>
      <c r="I31" s="109"/>
      <c r="J31" s="47"/>
      <c r="K31" s="47"/>
      <c r="L31" s="47"/>
      <c r="M31" s="47"/>
      <c r="N31" s="71" t="s">
        <v>84</v>
      </c>
      <c r="O31" s="72"/>
      <c r="P31" s="91"/>
      <c r="Q31" s="92"/>
      <c r="R31" s="99"/>
      <c r="S31" s="91"/>
      <c r="T31" s="92"/>
      <c r="U31" s="92"/>
      <c r="V31" s="93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s="13" customFormat="1" ht="34.5" customHeight="1" thickBot="1">
      <c r="A32" s="19" t="s">
        <v>8</v>
      </c>
      <c r="B32" s="97"/>
      <c r="C32" s="107"/>
      <c r="D32" s="107"/>
      <c r="E32" s="107"/>
      <c r="F32" s="107"/>
      <c r="G32" s="98"/>
      <c r="H32" s="97" t="s">
        <v>81</v>
      </c>
      <c r="I32" s="98"/>
      <c r="J32" s="119"/>
      <c r="K32" s="119"/>
      <c r="L32" s="119"/>
      <c r="M32" s="119"/>
      <c r="N32" s="97" t="s">
        <v>85</v>
      </c>
      <c r="O32" s="98"/>
      <c r="P32" s="100"/>
      <c r="Q32" s="101"/>
      <c r="R32" s="102"/>
      <c r="S32" s="94"/>
      <c r="T32" s="95"/>
      <c r="U32" s="95"/>
      <c r="V32" s="96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s="13" customFormat="1" ht="9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90">
        <v>971119</v>
      </c>
      <c r="T33" s="90"/>
      <c r="U33" s="90"/>
      <c r="V33" s="90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23:34" s="13" customFormat="1" ht="16.5"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="13" customFormat="1" ht="16.5"/>
    <row r="36" s="13" customFormat="1" ht="16.5"/>
    <row r="37" s="13" customFormat="1" ht="16.5"/>
    <row r="38" s="13" customFormat="1" ht="16.5"/>
    <row r="39" s="13" customFormat="1" ht="16.5"/>
    <row r="40" s="13" customFormat="1" ht="16.5"/>
    <row r="41" s="13" customFormat="1" ht="16.5"/>
    <row r="42" s="13" customFormat="1" ht="16.5"/>
    <row r="43" s="13" customFormat="1" ht="16.5"/>
    <row r="44" s="13" customFormat="1" ht="16.5"/>
    <row r="45" s="13" customFormat="1" ht="16.5"/>
    <row r="46" s="13" customFormat="1" ht="16.5"/>
    <row r="47" s="13" customFormat="1" ht="16.5"/>
    <row r="48" s="13" customFormat="1" ht="16.5"/>
    <row r="49" s="13" customFormat="1" ht="16.5"/>
    <row r="50" s="13" customFormat="1" ht="16.5"/>
    <row r="51" s="13" customFormat="1" ht="16.5"/>
    <row r="52" s="13" customFormat="1" ht="16.5"/>
    <row r="53" s="13" customFormat="1" ht="16.5"/>
    <row r="54" s="13" customFormat="1" ht="16.5"/>
    <row r="55" s="13" customFormat="1" ht="16.5"/>
    <row r="56" s="13" customFormat="1" ht="16.5"/>
    <row r="57" s="13" customFormat="1" ht="16.5"/>
    <row r="58" s="13" customFormat="1" ht="16.5"/>
    <row r="59" s="13" customFormat="1" ht="16.5"/>
    <row r="60" s="13" customFormat="1" ht="16.5"/>
    <row r="61" s="13" customFormat="1" ht="16.5"/>
    <row r="62" s="13" customFormat="1" ht="16.5"/>
    <row r="63" s="13" customFormat="1" ht="16.5"/>
    <row r="64" s="13" customFormat="1" ht="16.5"/>
    <row r="65" s="13" customFormat="1" ht="16.5"/>
    <row r="66" s="13" customFormat="1" ht="16.5"/>
    <row r="67" s="13" customFormat="1" ht="16.5"/>
    <row r="68" s="13" customFormat="1" ht="16.5"/>
    <row r="69" s="13" customFormat="1" ht="16.5"/>
    <row r="70" s="13" customFormat="1" ht="16.5"/>
    <row r="71" s="13" customFormat="1" ht="16.5"/>
    <row r="72" s="13" customFormat="1" ht="16.5"/>
    <row r="73" s="13" customFormat="1" ht="16.5"/>
    <row r="74" s="13" customFormat="1" ht="16.5"/>
    <row r="75" s="13" customFormat="1" ht="16.5"/>
    <row r="76" s="13" customFormat="1" ht="16.5"/>
    <row r="77" s="13" customFormat="1" ht="16.5"/>
    <row r="78" s="13" customFormat="1" ht="16.5"/>
    <row r="79" s="13" customFormat="1" ht="16.5"/>
    <row r="80" s="13" customFormat="1" ht="16.5"/>
    <row r="81" s="13" customFormat="1" ht="16.5"/>
    <row r="82" s="13" customFormat="1" ht="16.5"/>
    <row r="83" s="13" customFormat="1" ht="16.5"/>
    <row r="84" s="13" customFormat="1" ht="16.5"/>
    <row r="85" s="13" customFormat="1" ht="16.5"/>
    <row r="86" s="13" customFormat="1" ht="16.5"/>
    <row r="87" s="13" customFormat="1" ht="16.5"/>
    <row r="88" s="13" customFormat="1" ht="16.5"/>
    <row r="89" s="13" customFormat="1" ht="16.5"/>
    <row r="90" s="13" customFormat="1" ht="16.5"/>
    <row r="91" s="13" customFormat="1" ht="16.5"/>
    <row r="92" s="13" customFormat="1" ht="16.5"/>
    <row r="93" s="13" customFormat="1" ht="16.5"/>
    <row r="94" s="13" customFormat="1" ht="16.5"/>
    <row r="95" s="13" customFormat="1" ht="16.5"/>
    <row r="96" s="13" customFormat="1" ht="16.5"/>
    <row r="97" s="13" customFormat="1" ht="16.5"/>
    <row r="98" s="13" customFormat="1" ht="16.5"/>
    <row r="99" s="13" customFormat="1" ht="16.5"/>
    <row r="100" s="13" customFormat="1" ht="16.5"/>
    <row r="101" s="13" customFormat="1" ht="16.5"/>
  </sheetData>
  <sheetProtection password="E978" sheet="1" objects="1" scenarios="1" selectLockedCells="1"/>
  <mergeCells count="119">
    <mergeCell ref="P24:Q24"/>
    <mergeCell ref="H20:I20"/>
    <mergeCell ref="N23:O23"/>
    <mergeCell ref="N6:N7"/>
    <mergeCell ref="B20:D20"/>
    <mergeCell ref="N24:O24"/>
    <mergeCell ref="A15:A17"/>
    <mergeCell ref="B12:G14"/>
    <mergeCell ref="O12:R14"/>
    <mergeCell ref="O15:R17"/>
    <mergeCell ref="N21:O21"/>
    <mergeCell ref="N22:O22"/>
    <mergeCell ref="A6:F8"/>
    <mergeCell ref="M12:N14"/>
    <mergeCell ref="M15:N17"/>
    <mergeCell ref="A21:H21"/>
    <mergeCell ref="K6:K7"/>
    <mergeCell ref="A12:A14"/>
    <mergeCell ref="F19:R19"/>
    <mergeCell ref="R22:S22"/>
    <mergeCell ref="R28:S28"/>
    <mergeCell ref="R27:S27"/>
    <mergeCell ref="R23:S23"/>
    <mergeCell ref="R24:S24"/>
    <mergeCell ref="R21:S21"/>
    <mergeCell ref="P21:Q21"/>
    <mergeCell ref="P22:Q22"/>
    <mergeCell ref="A1:U1"/>
    <mergeCell ref="A2:U2"/>
    <mergeCell ref="O3:P3"/>
    <mergeCell ref="A4:C4"/>
    <mergeCell ref="D4:H4"/>
    <mergeCell ref="I4:J4"/>
    <mergeCell ref="K4:P4"/>
    <mergeCell ref="Q4:R4"/>
    <mergeCell ref="S4:V4"/>
    <mergeCell ref="Z5:AD5"/>
    <mergeCell ref="AE5:AH5"/>
    <mergeCell ref="A18:V18"/>
    <mergeCell ref="A9:G11"/>
    <mergeCell ref="H10:L10"/>
    <mergeCell ref="H11:L11"/>
    <mergeCell ref="M9:R11"/>
    <mergeCell ref="AB7:AD8"/>
    <mergeCell ref="G5:N5"/>
    <mergeCell ref="A5:F5"/>
    <mergeCell ref="Z7:AA8"/>
    <mergeCell ref="S12:V17"/>
    <mergeCell ref="S30:V30"/>
    <mergeCell ref="AA30:AF30"/>
    <mergeCell ref="Z27:AB28"/>
    <mergeCell ref="AC28:AE28"/>
    <mergeCell ref="AF27:AH27"/>
    <mergeCell ref="AC27:AE27"/>
    <mergeCell ref="AF19:AH21"/>
    <mergeCell ref="AC19:AE21"/>
    <mergeCell ref="X30:Z30"/>
    <mergeCell ref="B31:G31"/>
    <mergeCell ref="N30:R30"/>
    <mergeCell ref="A30:G30"/>
    <mergeCell ref="Q20:R20"/>
    <mergeCell ref="P23:Q23"/>
    <mergeCell ref="X19:Y21"/>
    <mergeCell ref="Z19:AB21"/>
    <mergeCell ref="T21:V21"/>
    <mergeCell ref="T22:V29"/>
    <mergeCell ref="I28:L28"/>
    <mergeCell ref="J31:M31"/>
    <mergeCell ref="J32:M32"/>
    <mergeCell ref="H30:M30"/>
    <mergeCell ref="G6:G7"/>
    <mergeCell ref="H6:H7"/>
    <mergeCell ref="J6:J7"/>
    <mergeCell ref="I6:I7"/>
    <mergeCell ref="L6:L7"/>
    <mergeCell ref="M6:M7"/>
    <mergeCell ref="X27:Y28"/>
    <mergeCell ref="AF28:AH28"/>
    <mergeCell ref="R26:S26"/>
    <mergeCell ref="R25:S25"/>
    <mergeCell ref="B32:G32"/>
    <mergeCell ref="H31:I31"/>
    <mergeCell ref="H32:I32"/>
    <mergeCell ref="A27:H27"/>
    <mergeCell ref="A28:H28"/>
    <mergeCell ref="I27:L27"/>
    <mergeCell ref="P26:Q26"/>
    <mergeCell ref="A26:H26"/>
    <mergeCell ref="I25:L25"/>
    <mergeCell ref="I26:L26"/>
    <mergeCell ref="P25:Q25"/>
    <mergeCell ref="N25:O25"/>
    <mergeCell ref="P27:Q27"/>
    <mergeCell ref="S33:V33"/>
    <mergeCell ref="S31:V32"/>
    <mergeCell ref="N31:O31"/>
    <mergeCell ref="N32:O32"/>
    <mergeCell ref="P31:R31"/>
    <mergeCell ref="P32:R32"/>
    <mergeCell ref="R5:V8"/>
    <mergeCell ref="O5:Q8"/>
    <mergeCell ref="A24:H24"/>
    <mergeCell ref="I21:L21"/>
    <mergeCell ref="I23:L23"/>
    <mergeCell ref="I22:L22"/>
    <mergeCell ref="I24:L24"/>
    <mergeCell ref="A22:H22"/>
    <mergeCell ref="A23:H23"/>
    <mergeCell ref="B15:G17"/>
    <mergeCell ref="S9:V11"/>
    <mergeCell ref="R29:S29"/>
    <mergeCell ref="A29:H29"/>
    <mergeCell ref="P29:Q29"/>
    <mergeCell ref="N26:O26"/>
    <mergeCell ref="N27:O27"/>
    <mergeCell ref="N28:O28"/>
    <mergeCell ref="P28:Q28"/>
    <mergeCell ref="H9:L9"/>
    <mergeCell ref="A25:H25"/>
  </mergeCells>
  <conditionalFormatting sqref="AA30:AF30 R22:S28">
    <cfRule type="cellIs" priority="1" dxfId="5" operator="equal" stopIfTrue="1">
      <formula>0</formula>
    </cfRule>
  </conditionalFormatting>
  <conditionalFormatting sqref="B20:D20 M22:N22 K4:P4 D4:H4 J20 L20 N20 A22:H24">
    <cfRule type="cellIs" priority="2" dxfId="3" operator="equal" stopIfTrue="1">
      <formula>0</formula>
    </cfRule>
  </conditionalFormatting>
  <conditionalFormatting sqref="A30:G30">
    <cfRule type="cellIs" priority="3" dxfId="6" operator="equal" stopIfTrue="1">
      <formula>"請購單位請到B20欄位選擇所屬處室"</formula>
    </cfRule>
  </conditionalFormatting>
  <conditionalFormatting sqref="A9:G11">
    <cfRule type="cellIs" priority="4" dxfId="7" operator="equal" stopIfTrue="1">
      <formula>"經辦單位請到B20欄位選擇所屬處室"</formula>
    </cfRule>
  </conditionalFormatting>
  <dataValidations count="4">
    <dataValidation errorStyle="warning" type="list" allowBlank="1" showInputMessage="1" showErrorMessage="1" prompt="請下拉選擇輸入處室名稱" errorTitle="請再考慮看看....." error="請再考慮看看....." sqref="B20:D20">
      <formula1>"總務處,教務處,訓導處,輔導室,補校,人事室,會計室"</formula1>
    </dataValidation>
    <dataValidation allowBlank="1" showInputMessage="1" showErrorMessage="1" promptTitle="請下拉選擇輸入處室名稱" sqref="F20"/>
    <dataValidation type="list" allowBlank="1" showInputMessage="1" showErrorMessage="1" prompt="請下拉選擇工作計劃及用途別" errorTitle="請再想一想考慮看看.." error="請再想一想考慮看看.." sqref="D4">
      <formula1>預算科目</formula1>
    </dataValidation>
    <dataValidation type="list" allowBlank="1" showInputMessage="1" prompt="請下拉選擇輸入購買物品單位" sqref="M22:M28">
      <formula1>"個,套,台,本,組,桌,部,張,箱,包,支,期,月,年,季,公升"</formula1>
    </dataValidation>
  </dataValidations>
  <printOptions horizontalCentered="1"/>
  <pageMargins left="0.2755905511811024" right="0.2755905511811024" top="1.1811023622047245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0"/>
  <sheetViews>
    <sheetView zoomScalePageLayoutView="0" workbookViewId="0" topLeftCell="AA228">
      <selection activeCell="Z228" sqref="A1:Z16384"/>
    </sheetView>
  </sheetViews>
  <sheetFormatPr defaultColWidth="9.00390625" defaultRowHeight="16.5"/>
  <cols>
    <col min="1" max="1" width="44.625" style="28" hidden="1" customWidth="1"/>
    <col min="2" max="7" width="9.00390625" style="28" hidden="1" customWidth="1"/>
    <col min="8" max="8" width="10.00390625" style="38" hidden="1" customWidth="1"/>
    <col min="9" max="9" width="6.50390625" style="38" hidden="1" customWidth="1"/>
    <col min="10" max="10" width="5.875" style="38" hidden="1" customWidth="1"/>
    <col min="11" max="12" width="9.00390625" style="28" hidden="1" customWidth="1"/>
    <col min="13" max="13" width="12.875" style="39" hidden="1" customWidth="1"/>
    <col min="14" max="14" width="7.50390625" style="39" hidden="1" customWidth="1"/>
    <col min="15" max="15" width="9.125" style="39" hidden="1" customWidth="1"/>
    <col min="16" max="16" width="13.625" style="38" hidden="1" customWidth="1"/>
    <col min="17" max="26" width="9.00390625" style="28" hidden="1" customWidth="1"/>
    <col min="27" max="16384" width="9.00390625" style="28" customWidth="1"/>
  </cols>
  <sheetData>
    <row r="1" spans="1:16" ht="16.5">
      <c r="A1" s="28" t="s">
        <v>522</v>
      </c>
      <c r="H1" s="29" t="s">
        <v>523</v>
      </c>
      <c r="I1" s="29" t="s">
        <v>524</v>
      </c>
      <c r="J1" s="29" t="s">
        <v>525</v>
      </c>
      <c r="L1" s="28" t="s">
        <v>95</v>
      </c>
      <c r="M1" s="30" t="s">
        <v>526</v>
      </c>
      <c r="N1" s="31" t="s">
        <v>96</v>
      </c>
      <c r="O1" s="31" t="s">
        <v>527</v>
      </c>
      <c r="P1" s="31" t="s">
        <v>528</v>
      </c>
    </row>
    <row r="2" spans="1:16" ht="21">
      <c r="A2" s="32" t="s">
        <v>34</v>
      </c>
      <c r="H2" s="29">
        <f ca="1">YEAR(NOW())-1911</f>
        <v>107</v>
      </c>
      <c r="I2" s="29">
        <f ca="1">MONTH(NOW())</f>
        <v>10</v>
      </c>
      <c r="J2" s="33">
        <f ca="1">DAY(NOW())</f>
        <v>18</v>
      </c>
      <c r="L2" s="28" t="s">
        <v>521</v>
      </c>
      <c r="M2" s="34" t="s">
        <v>97</v>
      </c>
      <c r="N2" s="34">
        <v>0</v>
      </c>
      <c r="O2" s="34">
        <v>0</v>
      </c>
      <c r="P2" s="35">
        <v>88</v>
      </c>
    </row>
    <row r="3" spans="1:16" ht="21">
      <c r="A3" s="32" t="s">
        <v>35</v>
      </c>
      <c r="H3" s="29">
        <f ca="1">YEAR(NOW())-1911+1</f>
        <v>108</v>
      </c>
      <c r="I3" s="29">
        <f>IF(I2=12,"1",I2+1)</f>
        <v>11</v>
      </c>
      <c r="J3" s="33">
        <f ca="1">IF(OR(AND(OR($I$2=1,$I$2=3,$I$2=5,$I$2=7,$I$2=8,$I$2=10,$I$2=12),J2=31),AND(OR($I$2=4,$I$2=6,$I$2=9,$I$2=11),J2=30),AND((MOD(YEAR(NOW()),4)&lt;&gt;0),$I$2=2,J2=28),AND((MOD(YEAR(NOW()),4)=0),$I$2=2,J2=29)),1,J2+1)</f>
        <v>19</v>
      </c>
      <c r="L3" s="28" t="s">
        <v>467</v>
      </c>
      <c r="M3" s="34" t="s">
        <v>98</v>
      </c>
      <c r="N3" s="34">
        <v>0</v>
      </c>
      <c r="O3" s="34">
        <v>0</v>
      </c>
      <c r="P3" s="35">
        <v>0</v>
      </c>
    </row>
    <row r="4" spans="1:16" ht="21">
      <c r="A4" s="32" t="s">
        <v>36</v>
      </c>
      <c r="H4" s="29"/>
      <c r="I4" s="29">
        <f aca="true" t="shared" si="0" ref="I4:I13">IF(I3=12,"1",I3+1)</f>
        <v>12</v>
      </c>
      <c r="J4" s="33">
        <f aca="true" ca="1" t="shared" si="1" ref="J4:J32">IF(OR(AND(OR($I$2=1,$I$2=3,$I$2=5,$I$2=7,$I$2=8,$I$2=10,$I$2=12),J3=31),AND(OR($I$2=4,$I$2=6,$I$2=9,$I$2=11),J3=30),AND((MOD(YEAR(NOW()),4)&lt;&gt;0),$I$2=2,J3=28),AND((MOD(YEAR(NOW()),4)=0),$I$2=2,J3=29)),1,J3+1)</f>
        <v>20</v>
      </c>
      <c r="L4" s="28" t="s">
        <v>468</v>
      </c>
      <c r="M4" s="34" t="s">
        <v>99</v>
      </c>
      <c r="N4" s="34">
        <v>0</v>
      </c>
      <c r="O4" s="34">
        <v>0</v>
      </c>
      <c r="P4" s="35">
        <v>46</v>
      </c>
    </row>
    <row r="5" spans="1:16" ht="21">
      <c r="A5" s="32" t="s">
        <v>37</v>
      </c>
      <c r="H5" s="29"/>
      <c r="I5" s="29" t="str">
        <f t="shared" si="0"/>
        <v>1</v>
      </c>
      <c r="J5" s="33">
        <f ca="1" t="shared" si="1"/>
        <v>21</v>
      </c>
      <c r="L5" s="28" t="s">
        <v>469</v>
      </c>
      <c r="M5" s="34" t="s">
        <v>100</v>
      </c>
      <c r="N5" s="34">
        <v>0</v>
      </c>
      <c r="O5" s="34">
        <v>0</v>
      </c>
      <c r="P5" s="35">
        <v>0</v>
      </c>
    </row>
    <row r="6" spans="1:16" ht="21">
      <c r="A6" s="32" t="s">
        <v>38</v>
      </c>
      <c r="H6" s="29"/>
      <c r="I6" s="29">
        <f t="shared" si="0"/>
        <v>2</v>
      </c>
      <c r="J6" s="33">
        <f ca="1" t="shared" si="1"/>
        <v>22</v>
      </c>
      <c r="L6" s="28" t="s">
        <v>470</v>
      </c>
      <c r="M6" s="34" t="s">
        <v>101</v>
      </c>
      <c r="N6" s="34">
        <v>0</v>
      </c>
      <c r="O6" s="34">
        <v>0</v>
      </c>
      <c r="P6" s="35">
        <v>136</v>
      </c>
    </row>
    <row r="7" spans="1:16" ht="21">
      <c r="A7" s="32" t="s">
        <v>89</v>
      </c>
      <c r="H7" s="29"/>
      <c r="I7" s="29">
        <f t="shared" si="0"/>
        <v>3</v>
      </c>
      <c r="J7" s="33">
        <f ca="1" t="shared" si="1"/>
        <v>23</v>
      </c>
      <c r="L7" s="28" t="s">
        <v>471</v>
      </c>
      <c r="M7" s="34" t="s">
        <v>102</v>
      </c>
      <c r="N7" s="34">
        <v>0</v>
      </c>
      <c r="O7" s="34">
        <v>0</v>
      </c>
      <c r="P7" s="35">
        <v>0</v>
      </c>
    </row>
    <row r="8" spans="1:16" ht="19.5">
      <c r="A8" s="36" t="s">
        <v>90</v>
      </c>
      <c r="H8" s="29"/>
      <c r="I8" s="29">
        <f t="shared" si="0"/>
        <v>4</v>
      </c>
      <c r="J8" s="33">
        <f ca="1" t="shared" si="1"/>
        <v>24</v>
      </c>
      <c r="L8" s="28" t="s">
        <v>472</v>
      </c>
      <c r="M8" s="34" t="s">
        <v>103</v>
      </c>
      <c r="N8" s="34">
        <v>0</v>
      </c>
      <c r="O8" s="34">
        <v>0</v>
      </c>
      <c r="P8" s="35">
        <v>0</v>
      </c>
    </row>
    <row r="9" spans="1:16" ht="19.5">
      <c r="A9" s="36" t="s">
        <v>39</v>
      </c>
      <c r="H9" s="29"/>
      <c r="I9" s="29">
        <f t="shared" si="0"/>
        <v>5</v>
      </c>
      <c r="J9" s="33">
        <f ca="1" t="shared" si="1"/>
        <v>25</v>
      </c>
      <c r="L9" s="28" t="s">
        <v>473</v>
      </c>
      <c r="M9" s="34" t="s">
        <v>104</v>
      </c>
      <c r="N9" s="34">
        <v>0</v>
      </c>
      <c r="O9" s="34">
        <v>0</v>
      </c>
      <c r="P9" s="35">
        <v>132</v>
      </c>
    </row>
    <row r="10" spans="1:16" ht="19.5">
      <c r="A10" s="36" t="s">
        <v>40</v>
      </c>
      <c r="H10" s="29"/>
      <c r="I10" s="29">
        <f t="shared" si="0"/>
        <v>6</v>
      </c>
      <c r="J10" s="33">
        <f ca="1" t="shared" si="1"/>
        <v>26</v>
      </c>
      <c r="L10" s="28" t="s">
        <v>474</v>
      </c>
      <c r="M10" s="34" t="s">
        <v>105</v>
      </c>
      <c r="N10" s="34">
        <v>0</v>
      </c>
      <c r="O10" s="34">
        <v>0</v>
      </c>
      <c r="P10" s="35">
        <v>0</v>
      </c>
    </row>
    <row r="11" spans="1:16" ht="19.5">
      <c r="A11" s="36" t="s">
        <v>41</v>
      </c>
      <c r="H11" s="29"/>
      <c r="I11" s="29">
        <f t="shared" si="0"/>
        <v>7</v>
      </c>
      <c r="J11" s="33">
        <f ca="1" t="shared" si="1"/>
        <v>27</v>
      </c>
      <c r="L11" s="28" t="s">
        <v>475</v>
      </c>
      <c r="M11" s="34" t="s">
        <v>106</v>
      </c>
      <c r="N11" s="34">
        <v>0</v>
      </c>
      <c r="O11" s="34">
        <v>0</v>
      </c>
      <c r="P11" s="35">
        <v>0</v>
      </c>
    </row>
    <row r="12" spans="1:16" ht="19.5">
      <c r="A12" s="36" t="s">
        <v>42</v>
      </c>
      <c r="H12" s="29"/>
      <c r="I12" s="29">
        <f t="shared" si="0"/>
        <v>8</v>
      </c>
      <c r="J12" s="33">
        <f ca="1" t="shared" si="1"/>
        <v>28</v>
      </c>
      <c r="L12" s="28" t="s">
        <v>476</v>
      </c>
      <c r="M12" s="34" t="s">
        <v>107</v>
      </c>
      <c r="N12" s="34">
        <v>0</v>
      </c>
      <c r="O12" s="34">
        <v>0</v>
      </c>
      <c r="P12" s="35">
        <v>44</v>
      </c>
    </row>
    <row r="13" spans="1:16" ht="19.5">
      <c r="A13" s="36" t="s">
        <v>43</v>
      </c>
      <c r="H13" s="29"/>
      <c r="I13" s="29">
        <f t="shared" si="0"/>
        <v>9</v>
      </c>
      <c r="J13" s="33">
        <f ca="1" t="shared" si="1"/>
        <v>29</v>
      </c>
      <c r="L13" s="28" t="s">
        <v>477</v>
      </c>
      <c r="M13" s="34" t="s">
        <v>108</v>
      </c>
      <c r="N13" s="34">
        <v>0</v>
      </c>
      <c r="O13" s="34">
        <v>0</v>
      </c>
      <c r="P13" s="35">
        <v>44</v>
      </c>
    </row>
    <row r="14" spans="1:16" ht="19.5">
      <c r="A14" s="36" t="s">
        <v>44</v>
      </c>
      <c r="H14" s="33"/>
      <c r="I14" s="29"/>
      <c r="J14" s="33">
        <f ca="1" t="shared" si="1"/>
        <v>30</v>
      </c>
      <c r="L14" s="28" t="s">
        <v>478</v>
      </c>
      <c r="M14" s="34" t="s">
        <v>109</v>
      </c>
      <c r="N14" s="34">
        <v>0</v>
      </c>
      <c r="O14" s="34">
        <v>0</v>
      </c>
      <c r="P14" s="35">
        <v>44</v>
      </c>
    </row>
    <row r="15" spans="1:16" ht="19.5">
      <c r="A15" s="36" t="s">
        <v>45</v>
      </c>
      <c r="H15" s="33"/>
      <c r="I15" s="29"/>
      <c r="J15" s="33">
        <f ca="1" t="shared" si="1"/>
        <v>31</v>
      </c>
      <c r="L15" s="28" t="s">
        <v>479</v>
      </c>
      <c r="M15" s="34" t="s">
        <v>110</v>
      </c>
      <c r="N15" s="34">
        <v>0</v>
      </c>
      <c r="O15" s="34">
        <v>0</v>
      </c>
      <c r="P15" s="35">
        <v>58</v>
      </c>
    </row>
    <row r="16" spans="1:16" ht="19.5">
      <c r="A16" s="36" t="s">
        <v>46</v>
      </c>
      <c r="H16" s="33"/>
      <c r="I16" s="33"/>
      <c r="J16" s="33">
        <f ca="1" t="shared" si="1"/>
        <v>1</v>
      </c>
      <c r="L16" s="28" t="s">
        <v>480</v>
      </c>
      <c r="M16" s="34" t="s">
        <v>111</v>
      </c>
      <c r="N16" s="34">
        <v>0</v>
      </c>
      <c r="O16" s="34">
        <v>0</v>
      </c>
      <c r="P16" s="35">
        <v>44</v>
      </c>
    </row>
    <row r="17" spans="1:16" ht="19.5">
      <c r="A17" s="36" t="s">
        <v>47</v>
      </c>
      <c r="H17" s="33"/>
      <c r="I17" s="33"/>
      <c r="J17" s="33">
        <f ca="1" t="shared" si="1"/>
        <v>2</v>
      </c>
      <c r="L17" s="28" t="s">
        <v>481</v>
      </c>
      <c r="M17" s="34" t="s">
        <v>112</v>
      </c>
      <c r="N17" s="34">
        <v>0</v>
      </c>
      <c r="O17" s="34">
        <v>0</v>
      </c>
      <c r="P17" s="35">
        <v>86</v>
      </c>
    </row>
    <row r="18" spans="1:16" ht="19.5">
      <c r="A18" s="36" t="s">
        <v>48</v>
      </c>
      <c r="H18" s="33"/>
      <c r="I18" s="33"/>
      <c r="J18" s="33">
        <f ca="1" t="shared" si="1"/>
        <v>3</v>
      </c>
      <c r="L18" s="28" t="s">
        <v>482</v>
      </c>
      <c r="M18" s="34" t="s">
        <v>113</v>
      </c>
      <c r="N18" s="34">
        <v>0</v>
      </c>
      <c r="O18" s="34">
        <v>0</v>
      </c>
      <c r="P18" s="35">
        <v>72</v>
      </c>
    </row>
    <row r="19" spans="1:16" ht="19.5">
      <c r="A19" s="36" t="s">
        <v>49</v>
      </c>
      <c r="H19" s="33"/>
      <c r="I19" s="33"/>
      <c r="J19" s="33">
        <f ca="1" t="shared" si="1"/>
        <v>4</v>
      </c>
      <c r="L19" s="28" t="s">
        <v>497</v>
      </c>
      <c r="M19" s="34" t="s">
        <v>114</v>
      </c>
      <c r="N19" s="34">
        <v>0</v>
      </c>
      <c r="O19" s="34">
        <v>0</v>
      </c>
      <c r="P19" s="35">
        <v>74</v>
      </c>
    </row>
    <row r="20" spans="1:16" ht="19.5">
      <c r="A20" s="36" t="s">
        <v>50</v>
      </c>
      <c r="H20" s="33"/>
      <c r="I20" s="33"/>
      <c r="J20" s="33">
        <f ca="1" t="shared" si="1"/>
        <v>5</v>
      </c>
      <c r="L20" s="28" t="s">
        <v>483</v>
      </c>
      <c r="M20" s="34" t="s">
        <v>115</v>
      </c>
      <c r="N20" s="34">
        <v>0</v>
      </c>
      <c r="O20" s="34">
        <v>0</v>
      </c>
      <c r="P20" s="35">
        <v>52</v>
      </c>
    </row>
    <row r="21" spans="1:16" ht="19.5">
      <c r="A21" s="36" t="s">
        <v>51</v>
      </c>
      <c r="H21" s="33"/>
      <c r="I21" s="33"/>
      <c r="J21" s="33">
        <f ca="1" t="shared" si="1"/>
        <v>6</v>
      </c>
      <c r="L21" s="28" t="s">
        <v>484</v>
      </c>
      <c r="M21" s="34" t="s">
        <v>116</v>
      </c>
      <c r="N21" s="34">
        <v>0</v>
      </c>
      <c r="O21" s="34">
        <v>0</v>
      </c>
      <c r="P21" s="35">
        <v>0</v>
      </c>
    </row>
    <row r="22" spans="1:16" ht="19.5">
      <c r="A22" s="36" t="s">
        <v>52</v>
      </c>
      <c r="H22" s="33"/>
      <c r="I22" s="33"/>
      <c r="J22" s="33">
        <f ca="1" t="shared" si="1"/>
        <v>7</v>
      </c>
      <c r="L22" s="28" t="s">
        <v>485</v>
      </c>
      <c r="M22" s="34" t="s">
        <v>117</v>
      </c>
      <c r="N22" s="34">
        <v>0</v>
      </c>
      <c r="O22" s="34">
        <v>0</v>
      </c>
      <c r="P22" s="35">
        <v>96</v>
      </c>
    </row>
    <row r="23" spans="1:16" ht="19.5">
      <c r="A23" s="36" t="s">
        <v>53</v>
      </c>
      <c r="H23" s="33"/>
      <c r="I23" s="33"/>
      <c r="J23" s="33">
        <f ca="1" t="shared" si="1"/>
        <v>8</v>
      </c>
      <c r="L23" s="28" t="s">
        <v>486</v>
      </c>
      <c r="M23" s="34" t="s">
        <v>118</v>
      </c>
      <c r="N23" s="34">
        <v>0</v>
      </c>
      <c r="O23" s="34">
        <v>0</v>
      </c>
      <c r="P23" s="35">
        <v>144</v>
      </c>
    </row>
    <row r="24" spans="1:16" ht="19.5">
      <c r="A24" s="36" t="s">
        <v>54</v>
      </c>
      <c r="H24" s="33"/>
      <c r="I24" s="33"/>
      <c r="J24" s="33">
        <f ca="1" t="shared" si="1"/>
        <v>9</v>
      </c>
      <c r="L24" s="28" t="s">
        <v>487</v>
      </c>
      <c r="M24" s="34" t="s">
        <v>119</v>
      </c>
      <c r="N24" s="34">
        <v>0</v>
      </c>
      <c r="O24" s="34">
        <v>0</v>
      </c>
      <c r="P24" s="35">
        <v>182</v>
      </c>
    </row>
    <row r="25" spans="1:16" ht="19.5">
      <c r="A25" s="36" t="s">
        <v>55</v>
      </c>
      <c r="H25" s="33"/>
      <c r="I25" s="33"/>
      <c r="J25" s="33">
        <f ca="1" t="shared" si="1"/>
        <v>10</v>
      </c>
      <c r="L25" s="28" t="s">
        <v>488</v>
      </c>
      <c r="M25" s="34" t="s">
        <v>120</v>
      </c>
      <c r="N25" s="34">
        <v>0</v>
      </c>
      <c r="O25" s="34">
        <v>0</v>
      </c>
      <c r="P25" s="35">
        <v>0</v>
      </c>
    </row>
    <row r="26" spans="1:16" ht="19.5">
      <c r="A26" s="36" t="s">
        <v>91</v>
      </c>
      <c r="H26" s="33"/>
      <c r="I26" s="33"/>
      <c r="J26" s="33">
        <f ca="1" t="shared" si="1"/>
        <v>11</v>
      </c>
      <c r="L26" s="28" t="s">
        <v>489</v>
      </c>
      <c r="M26" s="34" t="s">
        <v>121</v>
      </c>
      <c r="N26" s="34">
        <v>0</v>
      </c>
      <c r="O26" s="34">
        <v>0</v>
      </c>
      <c r="P26" s="35">
        <v>0</v>
      </c>
    </row>
    <row r="27" spans="1:16" ht="19.5">
      <c r="A27" s="36" t="s">
        <v>56</v>
      </c>
      <c r="H27" s="33"/>
      <c r="I27" s="33"/>
      <c r="J27" s="33">
        <f ca="1" t="shared" si="1"/>
        <v>12</v>
      </c>
      <c r="L27" s="28" t="s">
        <v>490</v>
      </c>
      <c r="M27" s="34" t="s">
        <v>122</v>
      </c>
      <c r="N27" s="34">
        <v>0</v>
      </c>
      <c r="O27" s="34">
        <v>0</v>
      </c>
      <c r="P27" s="35">
        <v>108</v>
      </c>
    </row>
    <row r="28" spans="1:16" ht="19.5">
      <c r="A28" s="36" t="s">
        <v>57</v>
      </c>
      <c r="H28" s="33"/>
      <c r="I28" s="33"/>
      <c r="J28" s="33">
        <f ca="1" t="shared" si="1"/>
        <v>13</v>
      </c>
      <c r="L28" s="28" t="s">
        <v>491</v>
      </c>
      <c r="M28" s="34" t="s">
        <v>123</v>
      </c>
      <c r="N28" s="34">
        <v>580</v>
      </c>
      <c r="O28" s="34">
        <v>0</v>
      </c>
      <c r="P28" s="35"/>
    </row>
    <row r="29" spans="1:16" ht="19.5">
      <c r="A29" s="36" t="s">
        <v>58</v>
      </c>
      <c r="H29" s="33"/>
      <c r="I29" s="33"/>
      <c r="J29" s="33">
        <f ca="1" t="shared" si="1"/>
        <v>14</v>
      </c>
      <c r="L29" s="28" t="s">
        <v>492</v>
      </c>
      <c r="M29" s="34" t="s">
        <v>124</v>
      </c>
      <c r="N29" s="34">
        <v>580</v>
      </c>
      <c r="O29" s="34">
        <v>0</v>
      </c>
      <c r="P29" s="35"/>
    </row>
    <row r="30" spans="1:16" ht="19.5">
      <c r="A30" s="36" t="s">
        <v>59</v>
      </c>
      <c r="H30" s="33"/>
      <c r="I30" s="33"/>
      <c r="J30" s="33">
        <f ca="1" t="shared" si="1"/>
        <v>15</v>
      </c>
      <c r="L30" s="28" t="s">
        <v>493</v>
      </c>
      <c r="M30" s="34" t="s">
        <v>125</v>
      </c>
      <c r="N30" s="34">
        <v>580</v>
      </c>
      <c r="O30" s="34">
        <v>0</v>
      </c>
      <c r="P30" s="35"/>
    </row>
    <row r="31" spans="1:16" ht="19.5">
      <c r="A31" s="36" t="s">
        <v>60</v>
      </c>
      <c r="H31" s="33"/>
      <c r="I31" s="33"/>
      <c r="J31" s="33">
        <f ca="1" t="shared" si="1"/>
        <v>16</v>
      </c>
      <c r="L31" s="28" t="s">
        <v>494</v>
      </c>
      <c r="M31" s="34" t="s">
        <v>126</v>
      </c>
      <c r="N31" s="34">
        <v>596</v>
      </c>
      <c r="O31" s="37"/>
      <c r="P31" s="35"/>
    </row>
    <row r="32" spans="1:16" ht="19.5">
      <c r="A32" s="36" t="s">
        <v>61</v>
      </c>
      <c r="H32" s="33"/>
      <c r="I32" s="33"/>
      <c r="J32" s="33">
        <f ca="1" t="shared" si="1"/>
        <v>17</v>
      </c>
      <c r="L32" s="28" t="s">
        <v>495</v>
      </c>
      <c r="M32" s="34" t="s">
        <v>127</v>
      </c>
      <c r="N32" s="34">
        <v>580</v>
      </c>
      <c r="O32" s="37"/>
      <c r="P32" s="35"/>
    </row>
    <row r="33" spans="1:16" ht="19.5">
      <c r="A33" s="36" t="s">
        <v>62</v>
      </c>
      <c r="L33" s="28" t="s">
        <v>498</v>
      </c>
      <c r="M33" s="34" t="s">
        <v>128</v>
      </c>
      <c r="N33" s="34">
        <v>580</v>
      </c>
      <c r="O33" s="37"/>
      <c r="P33" s="35"/>
    </row>
    <row r="34" spans="1:16" ht="19.5">
      <c r="A34" s="36" t="s">
        <v>63</v>
      </c>
      <c r="L34" s="28" t="s">
        <v>499</v>
      </c>
      <c r="M34" s="34" t="s">
        <v>129</v>
      </c>
      <c r="N34" s="34">
        <v>580</v>
      </c>
      <c r="O34" s="37"/>
      <c r="P34" s="35"/>
    </row>
    <row r="35" spans="1:16" ht="19.5">
      <c r="A35" s="36" t="s">
        <v>64</v>
      </c>
      <c r="L35" s="28" t="s">
        <v>500</v>
      </c>
      <c r="M35" s="34" t="s">
        <v>130</v>
      </c>
      <c r="N35" s="34">
        <v>580</v>
      </c>
      <c r="O35" s="37"/>
      <c r="P35" s="35"/>
    </row>
    <row r="36" spans="1:16" ht="19.5">
      <c r="A36" s="36" t="s">
        <v>65</v>
      </c>
      <c r="L36" s="28" t="s">
        <v>501</v>
      </c>
      <c r="M36" s="34" t="s">
        <v>131</v>
      </c>
      <c r="N36" s="34">
        <v>580</v>
      </c>
      <c r="O36" s="37"/>
      <c r="P36" s="35"/>
    </row>
    <row r="37" spans="1:16" ht="19.5">
      <c r="A37" s="36" t="s">
        <v>66</v>
      </c>
      <c r="L37" s="28" t="s">
        <v>496</v>
      </c>
      <c r="M37" s="34" t="s">
        <v>132</v>
      </c>
      <c r="N37" s="34">
        <v>580</v>
      </c>
      <c r="O37" s="37"/>
      <c r="P37" s="35"/>
    </row>
    <row r="38" spans="1:16" ht="19.5">
      <c r="A38" s="36" t="s">
        <v>67</v>
      </c>
      <c r="L38" s="28" t="s">
        <v>502</v>
      </c>
      <c r="M38" s="34" t="s">
        <v>133</v>
      </c>
      <c r="N38" s="34">
        <v>580</v>
      </c>
      <c r="O38" s="37"/>
      <c r="P38" s="35"/>
    </row>
    <row r="39" spans="1:16" ht="19.5">
      <c r="A39" s="36" t="s">
        <v>68</v>
      </c>
      <c r="L39" s="28" t="s">
        <v>503</v>
      </c>
      <c r="M39" s="34" t="s">
        <v>134</v>
      </c>
      <c r="N39" s="34">
        <v>580</v>
      </c>
      <c r="O39" s="37"/>
      <c r="P39" s="35"/>
    </row>
    <row r="40" spans="1:16" ht="19.5">
      <c r="A40" s="36" t="s">
        <v>69</v>
      </c>
      <c r="L40" s="28" t="s">
        <v>504</v>
      </c>
      <c r="M40" s="34" t="s">
        <v>135</v>
      </c>
      <c r="N40" s="34">
        <v>660</v>
      </c>
      <c r="O40" s="37"/>
      <c r="P40" s="35"/>
    </row>
    <row r="41" spans="1:16" ht="19.5">
      <c r="A41" s="36" t="s">
        <v>70</v>
      </c>
      <c r="L41" s="28" t="s">
        <v>505</v>
      </c>
      <c r="M41" s="34" t="s">
        <v>136</v>
      </c>
      <c r="N41" s="34">
        <v>660</v>
      </c>
      <c r="O41" s="37"/>
      <c r="P41" s="35"/>
    </row>
    <row r="42" spans="1:16" ht="19.5">
      <c r="A42" s="36" t="s">
        <v>71</v>
      </c>
      <c r="L42" s="28" t="s">
        <v>506</v>
      </c>
      <c r="M42" s="34" t="s">
        <v>137</v>
      </c>
      <c r="N42" s="34">
        <v>660</v>
      </c>
      <c r="O42" s="37"/>
      <c r="P42" s="35"/>
    </row>
    <row r="43" spans="1:16" ht="19.5">
      <c r="A43" s="36" t="s">
        <v>72</v>
      </c>
      <c r="L43" s="28" t="s">
        <v>507</v>
      </c>
      <c r="M43" s="34" t="s">
        <v>138</v>
      </c>
      <c r="N43" s="34">
        <v>660</v>
      </c>
      <c r="O43" s="37"/>
      <c r="P43" s="35"/>
    </row>
    <row r="44" spans="1:16" ht="19.5">
      <c r="A44" s="36" t="s">
        <v>73</v>
      </c>
      <c r="L44" s="28" t="s">
        <v>508</v>
      </c>
      <c r="M44" s="34" t="s">
        <v>139</v>
      </c>
      <c r="N44" s="34">
        <v>660</v>
      </c>
      <c r="O44" s="37"/>
      <c r="P44" s="35"/>
    </row>
    <row r="45" spans="1:16" ht="19.5">
      <c r="A45" s="36" t="s">
        <v>74</v>
      </c>
      <c r="L45" s="28" t="s">
        <v>509</v>
      </c>
      <c r="M45" s="34" t="s">
        <v>140</v>
      </c>
      <c r="N45" s="34">
        <v>660</v>
      </c>
      <c r="O45" s="37"/>
      <c r="P45" s="35"/>
    </row>
    <row r="46" spans="1:16" ht="16.5">
      <c r="A46" s="28">
        <v>0</v>
      </c>
      <c r="L46" s="28" t="s">
        <v>510</v>
      </c>
      <c r="M46" s="34" t="s">
        <v>141</v>
      </c>
      <c r="N46" s="34">
        <v>652</v>
      </c>
      <c r="O46" s="37"/>
      <c r="P46" s="35"/>
    </row>
    <row r="47" spans="1:16" ht="16.5">
      <c r="A47" s="28">
        <v>0</v>
      </c>
      <c r="L47" s="28" t="s">
        <v>511</v>
      </c>
      <c r="M47" s="34" t="s">
        <v>142</v>
      </c>
      <c r="N47" s="34">
        <v>0</v>
      </c>
      <c r="O47" s="37"/>
      <c r="P47" s="35"/>
    </row>
    <row r="48" spans="1:16" ht="16.5">
      <c r="A48" s="28">
        <v>0</v>
      </c>
      <c r="L48" s="28" t="s">
        <v>512</v>
      </c>
      <c r="M48" s="34" t="s">
        <v>143</v>
      </c>
      <c r="N48" s="34">
        <v>0</v>
      </c>
      <c r="O48" s="37"/>
      <c r="P48" s="35"/>
    </row>
    <row r="49" spans="1:16" ht="16.5">
      <c r="A49" s="28">
        <v>0</v>
      </c>
      <c r="L49" s="28" t="s">
        <v>513</v>
      </c>
      <c r="M49" s="34" t="s">
        <v>144</v>
      </c>
      <c r="N49" s="34">
        <v>0</v>
      </c>
      <c r="O49" s="37"/>
      <c r="P49" s="35"/>
    </row>
    <row r="50" spans="1:16" ht="16.5">
      <c r="A50" s="28">
        <v>0</v>
      </c>
      <c r="L50" s="28" t="s">
        <v>514</v>
      </c>
      <c r="M50" s="34" t="s">
        <v>145</v>
      </c>
      <c r="N50" s="34">
        <v>0</v>
      </c>
      <c r="O50" s="37"/>
      <c r="P50" s="35"/>
    </row>
    <row r="51" spans="12:16" ht="16.5">
      <c r="L51" s="28" t="s">
        <v>515</v>
      </c>
      <c r="M51" s="34" t="s">
        <v>146</v>
      </c>
      <c r="N51" s="34">
        <v>0</v>
      </c>
      <c r="O51" s="37"/>
      <c r="P51" s="35"/>
    </row>
    <row r="52" spans="12:16" ht="16.5">
      <c r="L52" s="28" t="s">
        <v>516</v>
      </c>
      <c r="M52" s="34" t="s">
        <v>147</v>
      </c>
      <c r="N52" s="34">
        <v>0</v>
      </c>
      <c r="O52" s="37"/>
      <c r="P52" s="35"/>
    </row>
    <row r="53" spans="12:16" ht="16.5">
      <c r="L53" s="28" t="s">
        <v>517</v>
      </c>
      <c r="M53" s="34" t="s">
        <v>148</v>
      </c>
      <c r="N53" s="34">
        <v>556</v>
      </c>
      <c r="O53" s="37"/>
      <c r="P53" s="35"/>
    </row>
    <row r="54" spans="12:16" ht="16.5">
      <c r="L54" s="28" t="s">
        <v>518</v>
      </c>
      <c r="M54" s="34" t="s">
        <v>149</v>
      </c>
      <c r="N54" s="34">
        <v>0</v>
      </c>
      <c r="O54" s="37"/>
      <c r="P54" s="35"/>
    </row>
    <row r="55" spans="12:16" ht="16.5">
      <c r="L55" s="28" t="s">
        <v>519</v>
      </c>
      <c r="M55" s="34" t="s">
        <v>150</v>
      </c>
      <c r="N55" s="34">
        <v>0</v>
      </c>
      <c r="O55" s="37"/>
      <c r="P55" s="35"/>
    </row>
    <row r="56" spans="13:16" ht="16.5">
      <c r="M56" s="34" t="s">
        <v>151</v>
      </c>
      <c r="N56" s="34">
        <v>0</v>
      </c>
      <c r="O56" s="37"/>
      <c r="P56" s="35"/>
    </row>
    <row r="57" spans="13:16" ht="16.5">
      <c r="M57" s="34" t="s">
        <v>152</v>
      </c>
      <c r="N57" s="34">
        <v>0</v>
      </c>
      <c r="O57" s="37"/>
      <c r="P57" s="35"/>
    </row>
    <row r="58" spans="13:16" ht="16.5">
      <c r="M58" s="34" t="s">
        <v>153</v>
      </c>
      <c r="N58" s="34">
        <v>0</v>
      </c>
      <c r="O58" s="37"/>
      <c r="P58" s="35"/>
    </row>
    <row r="59" spans="13:16" ht="16.5">
      <c r="M59" s="34" t="s">
        <v>154</v>
      </c>
      <c r="N59" s="34">
        <v>0</v>
      </c>
      <c r="O59" s="37"/>
      <c r="P59" s="35"/>
    </row>
    <row r="60" spans="13:16" ht="16.5">
      <c r="M60" s="34" t="s">
        <v>155</v>
      </c>
      <c r="N60" s="34">
        <v>0</v>
      </c>
      <c r="O60" s="37"/>
      <c r="P60" s="35"/>
    </row>
    <row r="61" spans="13:16" ht="16.5">
      <c r="M61" s="34" t="s">
        <v>156</v>
      </c>
      <c r="N61" s="34">
        <v>0</v>
      </c>
      <c r="O61" s="37"/>
      <c r="P61" s="35"/>
    </row>
    <row r="62" spans="13:16" ht="16.5">
      <c r="M62" s="34" t="s">
        <v>157</v>
      </c>
      <c r="N62" s="34">
        <v>0</v>
      </c>
      <c r="O62" s="37"/>
      <c r="P62" s="35"/>
    </row>
    <row r="63" spans="13:16" ht="16.5">
      <c r="M63" s="34" t="s">
        <v>158</v>
      </c>
      <c r="N63" s="34">
        <v>0</v>
      </c>
      <c r="O63" s="37"/>
      <c r="P63" s="35"/>
    </row>
    <row r="64" spans="13:16" ht="16.5">
      <c r="M64" s="34" t="s">
        <v>159</v>
      </c>
      <c r="N64" s="34">
        <v>0</v>
      </c>
      <c r="O64" s="37"/>
      <c r="P64" s="35"/>
    </row>
    <row r="65" spans="13:16" ht="16.5">
      <c r="M65" s="34" t="s">
        <v>160</v>
      </c>
      <c r="N65" s="34">
        <v>0</v>
      </c>
      <c r="O65" s="37"/>
      <c r="P65" s="35"/>
    </row>
    <row r="66" spans="13:16" ht="16.5">
      <c r="M66" s="34" t="s">
        <v>161</v>
      </c>
      <c r="N66" s="34">
        <v>0</v>
      </c>
      <c r="O66" s="37"/>
      <c r="P66" s="35"/>
    </row>
    <row r="67" spans="13:16" ht="16.5">
      <c r="M67" s="34" t="s">
        <v>162</v>
      </c>
      <c r="N67" s="34">
        <v>0</v>
      </c>
      <c r="O67" s="37"/>
      <c r="P67" s="35"/>
    </row>
    <row r="68" spans="13:16" ht="16.5">
      <c r="M68" s="34" t="s">
        <v>163</v>
      </c>
      <c r="N68" s="34">
        <v>0</v>
      </c>
      <c r="O68" s="37"/>
      <c r="P68" s="35"/>
    </row>
    <row r="69" spans="13:16" ht="16.5">
      <c r="M69" s="34" t="s">
        <v>164</v>
      </c>
      <c r="N69" s="34">
        <v>0</v>
      </c>
      <c r="O69" s="37"/>
      <c r="P69" s="35"/>
    </row>
    <row r="70" spans="13:16" ht="16.5">
      <c r="M70" s="34" t="s">
        <v>165</v>
      </c>
      <c r="N70" s="34">
        <v>0</v>
      </c>
      <c r="O70" s="37"/>
      <c r="P70" s="35"/>
    </row>
    <row r="71" spans="13:16" ht="16.5">
      <c r="M71" s="34" t="s">
        <v>166</v>
      </c>
      <c r="N71" s="34">
        <v>0</v>
      </c>
      <c r="O71" s="37"/>
      <c r="P71" s="35"/>
    </row>
    <row r="72" spans="13:16" ht="16.5">
      <c r="M72" s="34" t="s">
        <v>167</v>
      </c>
      <c r="N72" s="34">
        <v>0</v>
      </c>
      <c r="O72" s="37"/>
      <c r="P72" s="35"/>
    </row>
    <row r="73" spans="13:16" ht="16.5">
      <c r="M73" s="34" t="s">
        <v>168</v>
      </c>
      <c r="N73" s="34">
        <v>0</v>
      </c>
      <c r="O73" s="37"/>
      <c r="P73" s="35"/>
    </row>
    <row r="74" spans="13:16" ht="16.5">
      <c r="M74" s="34" t="s">
        <v>169</v>
      </c>
      <c r="N74" s="34">
        <v>0</v>
      </c>
      <c r="O74" s="37"/>
      <c r="P74" s="35"/>
    </row>
    <row r="75" spans="13:16" ht="16.5">
      <c r="M75" s="34" t="s">
        <v>170</v>
      </c>
      <c r="N75" s="34">
        <v>0</v>
      </c>
      <c r="O75" s="37"/>
      <c r="P75" s="35"/>
    </row>
    <row r="76" spans="13:16" ht="16.5">
      <c r="M76" s="34" t="s">
        <v>171</v>
      </c>
      <c r="N76" s="34">
        <v>0</v>
      </c>
      <c r="O76" s="37"/>
      <c r="P76" s="35"/>
    </row>
    <row r="77" spans="13:16" ht="16.5">
      <c r="M77" s="34" t="s">
        <v>172</v>
      </c>
      <c r="N77" s="34">
        <v>0</v>
      </c>
      <c r="O77" s="37"/>
      <c r="P77" s="35"/>
    </row>
    <row r="78" spans="13:16" ht="16.5">
      <c r="M78" s="34" t="s">
        <v>173</v>
      </c>
      <c r="N78" s="34">
        <v>0</v>
      </c>
      <c r="O78" s="37"/>
      <c r="P78" s="35"/>
    </row>
    <row r="79" spans="13:16" ht="16.5">
      <c r="M79" s="34" t="s">
        <v>174</v>
      </c>
      <c r="N79" s="34">
        <v>0</v>
      </c>
      <c r="O79" s="37"/>
      <c r="P79" s="35"/>
    </row>
    <row r="80" spans="13:16" ht="16.5">
      <c r="M80" s="34" t="s">
        <v>175</v>
      </c>
      <c r="N80" s="34">
        <v>862</v>
      </c>
      <c r="O80" s="37"/>
      <c r="P80" s="35"/>
    </row>
    <row r="81" spans="13:16" ht="16.5">
      <c r="M81" s="34" t="s">
        <v>176</v>
      </c>
      <c r="N81" s="34">
        <v>0</v>
      </c>
      <c r="O81" s="37"/>
      <c r="P81" s="35"/>
    </row>
    <row r="82" spans="13:16" ht="16.5">
      <c r="M82" s="34" t="s">
        <v>177</v>
      </c>
      <c r="N82" s="34">
        <v>0</v>
      </c>
      <c r="O82" s="37"/>
      <c r="P82" s="35"/>
    </row>
    <row r="83" spans="13:16" ht="16.5">
      <c r="M83" s="34" t="s">
        <v>178</v>
      </c>
      <c r="N83" s="34">
        <v>0</v>
      </c>
      <c r="O83" s="37"/>
      <c r="P83" s="35"/>
    </row>
    <row r="84" spans="13:16" ht="16.5">
      <c r="M84" s="34" t="s">
        <v>179</v>
      </c>
      <c r="N84" s="34">
        <v>0</v>
      </c>
      <c r="O84" s="37"/>
      <c r="P84" s="35"/>
    </row>
    <row r="85" spans="13:16" ht="16.5">
      <c r="M85" s="34" t="s">
        <v>180</v>
      </c>
      <c r="N85" s="34">
        <v>0</v>
      </c>
      <c r="O85" s="37"/>
      <c r="P85" s="35"/>
    </row>
    <row r="86" spans="13:16" ht="16.5">
      <c r="M86" s="34" t="s">
        <v>181</v>
      </c>
      <c r="N86" s="34">
        <v>0</v>
      </c>
      <c r="O86" s="37"/>
      <c r="P86" s="35"/>
    </row>
    <row r="87" spans="13:16" ht="16.5">
      <c r="M87" s="34" t="s">
        <v>182</v>
      </c>
      <c r="N87" s="34">
        <v>0</v>
      </c>
      <c r="O87" s="37"/>
      <c r="P87" s="35"/>
    </row>
    <row r="88" spans="13:16" ht="16.5">
      <c r="M88" s="34" t="s">
        <v>183</v>
      </c>
      <c r="N88" s="34">
        <v>0</v>
      </c>
      <c r="O88" s="37"/>
      <c r="P88" s="35"/>
    </row>
    <row r="89" spans="13:16" ht="16.5">
      <c r="M89" s="34" t="s">
        <v>184</v>
      </c>
      <c r="N89" s="34">
        <v>0</v>
      </c>
      <c r="O89" s="37"/>
      <c r="P89" s="35"/>
    </row>
    <row r="90" spans="13:16" ht="16.5">
      <c r="M90" s="34" t="s">
        <v>185</v>
      </c>
      <c r="N90" s="34">
        <v>0</v>
      </c>
      <c r="O90" s="37"/>
      <c r="P90" s="35"/>
    </row>
    <row r="91" spans="13:16" ht="16.5">
      <c r="M91" s="34" t="s">
        <v>186</v>
      </c>
      <c r="N91" s="34">
        <v>0</v>
      </c>
      <c r="O91" s="37"/>
      <c r="P91" s="35"/>
    </row>
    <row r="92" spans="13:16" ht="16.5">
      <c r="M92" s="34" t="s">
        <v>187</v>
      </c>
      <c r="N92" s="34">
        <v>352</v>
      </c>
      <c r="O92" s="37"/>
      <c r="P92" s="35"/>
    </row>
    <row r="93" spans="13:16" ht="16.5">
      <c r="M93" s="34" t="s">
        <v>188</v>
      </c>
      <c r="N93" s="34">
        <v>352</v>
      </c>
      <c r="O93" s="37"/>
      <c r="P93" s="35"/>
    </row>
    <row r="94" spans="13:16" ht="16.5">
      <c r="M94" s="34" t="s">
        <v>189</v>
      </c>
      <c r="N94" s="34">
        <v>352</v>
      </c>
      <c r="O94" s="37"/>
      <c r="P94" s="35"/>
    </row>
    <row r="95" spans="13:16" ht="16.5">
      <c r="M95" s="34" t="s">
        <v>190</v>
      </c>
      <c r="N95" s="34">
        <v>0</v>
      </c>
      <c r="O95" s="37"/>
      <c r="P95" s="35"/>
    </row>
    <row r="96" spans="13:16" ht="16.5">
      <c r="M96" s="34" t="s">
        <v>191</v>
      </c>
      <c r="N96" s="34">
        <v>0</v>
      </c>
      <c r="O96" s="37"/>
      <c r="P96" s="35"/>
    </row>
    <row r="97" spans="13:16" ht="16.5">
      <c r="M97" s="34" t="s">
        <v>192</v>
      </c>
      <c r="N97" s="34">
        <v>0</v>
      </c>
      <c r="O97" s="37"/>
      <c r="P97" s="35"/>
    </row>
    <row r="98" spans="13:16" ht="16.5">
      <c r="M98" s="34" t="s">
        <v>193</v>
      </c>
      <c r="N98" s="34">
        <v>0</v>
      </c>
      <c r="O98" s="37"/>
      <c r="P98" s="35"/>
    </row>
    <row r="99" spans="13:16" ht="16.5">
      <c r="M99" s="34" t="s">
        <v>194</v>
      </c>
      <c r="N99" s="34">
        <v>0</v>
      </c>
      <c r="O99" s="37"/>
      <c r="P99" s="35"/>
    </row>
    <row r="100" spans="13:16" ht="16.5">
      <c r="M100" s="34" t="s">
        <v>195</v>
      </c>
      <c r="N100" s="34">
        <v>0</v>
      </c>
      <c r="O100" s="37"/>
      <c r="P100" s="35"/>
    </row>
    <row r="101" spans="13:16" ht="16.5">
      <c r="M101" s="34" t="s">
        <v>196</v>
      </c>
      <c r="N101" s="34">
        <v>0</v>
      </c>
      <c r="O101" s="37"/>
      <c r="P101" s="35"/>
    </row>
    <row r="102" spans="13:16" ht="16.5">
      <c r="M102" s="34" t="s">
        <v>197</v>
      </c>
      <c r="N102" s="34">
        <v>0</v>
      </c>
      <c r="O102" s="37"/>
      <c r="P102" s="35"/>
    </row>
    <row r="103" spans="13:16" ht="16.5">
      <c r="M103" s="34" t="s">
        <v>198</v>
      </c>
      <c r="N103" s="34">
        <v>0</v>
      </c>
      <c r="O103" s="37"/>
      <c r="P103" s="35"/>
    </row>
    <row r="104" spans="13:16" ht="16.5">
      <c r="M104" s="34" t="s">
        <v>199</v>
      </c>
      <c r="N104" s="34">
        <v>0</v>
      </c>
      <c r="O104" s="37"/>
      <c r="P104" s="35"/>
    </row>
    <row r="105" spans="13:16" ht="16.5">
      <c r="M105" s="34" t="s">
        <v>200</v>
      </c>
      <c r="N105" s="34">
        <v>0</v>
      </c>
      <c r="O105" s="37"/>
      <c r="P105" s="35"/>
    </row>
    <row r="106" spans="13:16" ht="16.5">
      <c r="M106" s="34" t="s">
        <v>201</v>
      </c>
      <c r="N106" s="34">
        <v>0</v>
      </c>
      <c r="O106" s="37"/>
      <c r="P106" s="35"/>
    </row>
    <row r="107" spans="13:16" ht="16.5">
      <c r="M107" s="34" t="s">
        <v>202</v>
      </c>
      <c r="N107" s="34">
        <v>0</v>
      </c>
      <c r="O107" s="37"/>
      <c r="P107" s="35"/>
    </row>
    <row r="108" spans="13:16" ht="16.5">
      <c r="M108" s="34" t="s">
        <v>203</v>
      </c>
      <c r="N108" s="34">
        <v>466</v>
      </c>
      <c r="O108" s="37"/>
      <c r="P108" s="35"/>
    </row>
    <row r="109" spans="13:16" ht="16.5">
      <c r="M109" s="34" t="s">
        <v>204</v>
      </c>
      <c r="N109" s="34">
        <v>0</v>
      </c>
      <c r="O109" s="37"/>
      <c r="P109" s="35"/>
    </row>
    <row r="110" spans="13:16" ht="16.5">
      <c r="M110" s="34" t="s">
        <v>205</v>
      </c>
      <c r="N110" s="34">
        <v>0</v>
      </c>
      <c r="O110" s="37"/>
      <c r="P110" s="35"/>
    </row>
    <row r="111" spans="13:16" ht="16.5">
      <c r="M111" s="34" t="s">
        <v>206</v>
      </c>
      <c r="N111" s="34">
        <v>0</v>
      </c>
      <c r="O111" s="37"/>
      <c r="P111" s="35"/>
    </row>
    <row r="112" spans="13:16" ht="16.5">
      <c r="M112" s="34" t="s">
        <v>207</v>
      </c>
      <c r="N112" s="34">
        <v>0</v>
      </c>
      <c r="O112" s="37"/>
      <c r="P112" s="35"/>
    </row>
    <row r="113" spans="13:16" ht="16.5">
      <c r="M113" s="34" t="s">
        <v>208</v>
      </c>
      <c r="N113" s="34">
        <v>0</v>
      </c>
      <c r="O113" s="37"/>
      <c r="P113" s="35"/>
    </row>
    <row r="114" spans="13:16" ht="16.5">
      <c r="M114" s="34" t="s">
        <v>209</v>
      </c>
      <c r="N114" s="34">
        <v>494</v>
      </c>
      <c r="O114" s="37"/>
      <c r="P114" s="35"/>
    </row>
    <row r="115" spans="13:16" ht="16.5">
      <c r="M115" s="34" t="s">
        <v>210</v>
      </c>
      <c r="N115" s="34">
        <v>0</v>
      </c>
      <c r="O115" s="37"/>
      <c r="P115" s="35"/>
    </row>
    <row r="116" spans="13:16" ht="16.5">
      <c r="M116" s="34" t="s">
        <v>211</v>
      </c>
      <c r="N116" s="34">
        <v>0</v>
      </c>
      <c r="O116" s="37"/>
      <c r="P116" s="35"/>
    </row>
    <row r="117" spans="13:16" ht="16.5">
      <c r="M117" s="34" t="s">
        <v>212</v>
      </c>
      <c r="N117" s="34">
        <v>0</v>
      </c>
      <c r="O117" s="37"/>
      <c r="P117" s="35"/>
    </row>
    <row r="118" spans="13:16" ht="16.5">
      <c r="M118" s="34" t="s">
        <v>213</v>
      </c>
      <c r="N118" s="34">
        <v>0</v>
      </c>
      <c r="O118" s="37"/>
      <c r="P118" s="35"/>
    </row>
    <row r="119" spans="13:16" ht="16.5">
      <c r="M119" s="34" t="s">
        <v>214</v>
      </c>
      <c r="N119" s="34">
        <v>0</v>
      </c>
      <c r="O119" s="37"/>
      <c r="P119" s="35"/>
    </row>
    <row r="120" spans="13:16" ht="16.5">
      <c r="M120" s="34" t="s">
        <v>215</v>
      </c>
      <c r="N120" s="34">
        <v>0</v>
      </c>
      <c r="O120" s="37"/>
      <c r="P120" s="35"/>
    </row>
    <row r="121" spans="13:16" ht="16.5">
      <c r="M121" s="34" t="s">
        <v>216</v>
      </c>
      <c r="N121" s="34">
        <v>296</v>
      </c>
      <c r="O121" s="37"/>
      <c r="P121" s="35"/>
    </row>
    <row r="122" spans="13:16" ht="16.5">
      <c r="M122" s="34" t="s">
        <v>217</v>
      </c>
      <c r="N122" s="34">
        <v>0</v>
      </c>
      <c r="O122" s="37"/>
      <c r="P122" s="35"/>
    </row>
    <row r="123" spans="13:16" ht="16.5">
      <c r="M123" s="34" t="s">
        <v>218</v>
      </c>
      <c r="N123" s="34">
        <v>0</v>
      </c>
      <c r="O123" s="37"/>
      <c r="P123" s="35"/>
    </row>
    <row r="124" spans="13:16" ht="16.5">
      <c r="M124" s="34" t="s">
        <v>219</v>
      </c>
      <c r="N124" s="34">
        <v>0</v>
      </c>
      <c r="O124" s="37"/>
      <c r="P124" s="35"/>
    </row>
    <row r="125" spans="13:16" ht="16.5">
      <c r="M125" s="34" t="s">
        <v>220</v>
      </c>
      <c r="N125" s="34">
        <v>0</v>
      </c>
      <c r="O125" s="37"/>
      <c r="P125" s="35"/>
    </row>
    <row r="126" spans="13:16" ht="16.5">
      <c r="M126" s="34" t="s">
        <v>221</v>
      </c>
      <c r="N126" s="34">
        <v>0</v>
      </c>
      <c r="O126" s="37"/>
      <c r="P126" s="35"/>
    </row>
    <row r="127" spans="13:16" ht="16.5">
      <c r="M127" s="34" t="s">
        <v>222</v>
      </c>
      <c r="N127" s="34">
        <v>0</v>
      </c>
      <c r="O127" s="37"/>
      <c r="P127" s="35"/>
    </row>
    <row r="128" spans="13:16" ht="16.5">
      <c r="M128" s="34" t="s">
        <v>223</v>
      </c>
      <c r="N128" s="34">
        <v>0</v>
      </c>
      <c r="O128" s="37"/>
      <c r="P128" s="35"/>
    </row>
    <row r="129" spans="13:16" ht="16.5">
      <c r="M129" s="34" t="s">
        <v>224</v>
      </c>
      <c r="N129" s="34">
        <v>250</v>
      </c>
      <c r="O129" s="37"/>
      <c r="P129" s="35"/>
    </row>
    <row r="130" spans="13:16" ht="16.5">
      <c r="M130" s="34" t="s">
        <v>225</v>
      </c>
      <c r="N130" s="34">
        <v>0</v>
      </c>
      <c r="O130" s="37"/>
      <c r="P130" s="35"/>
    </row>
    <row r="131" spans="13:16" ht="16.5">
      <c r="M131" s="34" t="s">
        <v>226</v>
      </c>
      <c r="N131" s="34">
        <v>0</v>
      </c>
      <c r="O131" s="37"/>
      <c r="P131" s="35"/>
    </row>
    <row r="132" spans="13:16" ht="16.5">
      <c r="M132" s="34" t="s">
        <v>227</v>
      </c>
      <c r="N132" s="34">
        <v>0</v>
      </c>
      <c r="O132" s="37"/>
      <c r="P132" s="35"/>
    </row>
    <row r="133" spans="13:16" ht="16.5">
      <c r="M133" s="34" t="s">
        <v>228</v>
      </c>
      <c r="N133" s="34">
        <v>0</v>
      </c>
      <c r="O133" s="37"/>
      <c r="P133" s="35"/>
    </row>
    <row r="134" spans="13:16" ht="16.5">
      <c r="M134" s="34" t="s">
        <v>229</v>
      </c>
      <c r="N134" s="34">
        <v>0</v>
      </c>
      <c r="O134" s="37"/>
      <c r="P134" s="35"/>
    </row>
    <row r="135" spans="13:16" ht="16.5">
      <c r="M135" s="34" t="s">
        <v>230</v>
      </c>
      <c r="N135" s="34">
        <v>0</v>
      </c>
      <c r="O135" s="37"/>
      <c r="P135" s="35"/>
    </row>
    <row r="136" spans="13:16" ht="16.5">
      <c r="M136" s="34" t="s">
        <v>231</v>
      </c>
      <c r="N136" s="34">
        <v>0</v>
      </c>
      <c r="O136" s="37"/>
      <c r="P136" s="35"/>
    </row>
    <row r="137" spans="13:16" ht="16.5">
      <c r="M137" s="34" t="s">
        <v>232</v>
      </c>
      <c r="N137" s="34">
        <v>0</v>
      </c>
      <c r="O137" s="37"/>
      <c r="P137" s="35"/>
    </row>
    <row r="138" spans="13:16" ht="16.5">
      <c r="M138" s="34" t="s">
        <v>233</v>
      </c>
      <c r="N138" s="34">
        <v>0</v>
      </c>
      <c r="O138" s="37"/>
      <c r="P138" s="35"/>
    </row>
    <row r="139" spans="13:16" ht="16.5">
      <c r="M139" s="34" t="s">
        <v>234</v>
      </c>
      <c r="N139" s="34">
        <v>98</v>
      </c>
      <c r="O139" s="37"/>
      <c r="P139" s="35"/>
    </row>
    <row r="140" spans="13:16" ht="16.5">
      <c r="M140" s="34" t="s">
        <v>235</v>
      </c>
      <c r="N140" s="34">
        <v>98</v>
      </c>
      <c r="O140" s="37"/>
      <c r="P140" s="35"/>
    </row>
    <row r="141" spans="13:16" ht="16.5">
      <c r="M141" s="34" t="s">
        <v>236</v>
      </c>
      <c r="N141" s="34">
        <v>98</v>
      </c>
      <c r="O141" s="37"/>
      <c r="P141" s="35"/>
    </row>
    <row r="142" spans="13:16" ht="16.5">
      <c r="M142" s="34" t="s">
        <v>237</v>
      </c>
      <c r="N142" s="34">
        <v>98</v>
      </c>
      <c r="O142" s="37"/>
      <c r="P142" s="35"/>
    </row>
    <row r="143" spans="13:16" ht="16.5">
      <c r="M143" s="34" t="s">
        <v>238</v>
      </c>
      <c r="N143" s="34">
        <v>98</v>
      </c>
      <c r="O143" s="37"/>
      <c r="P143" s="35"/>
    </row>
    <row r="144" spans="13:16" ht="16.5">
      <c r="M144" s="34" t="s">
        <v>239</v>
      </c>
      <c r="N144" s="34">
        <v>98</v>
      </c>
      <c r="O144" s="37"/>
      <c r="P144" s="35"/>
    </row>
    <row r="145" spans="13:16" ht="16.5">
      <c r="M145" s="34" t="s">
        <v>240</v>
      </c>
      <c r="N145" s="34">
        <v>98</v>
      </c>
      <c r="O145" s="37"/>
      <c r="P145" s="35"/>
    </row>
    <row r="146" spans="13:16" ht="16.5">
      <c r="M146" s="34" t="s">
        <v>241</v>
      </c>
      <c r="N146" s="34">
        <v>98</v>
      </c>
      <c r="O146" s="37"/>
      <c r="P146" s="35"/>
    </row>
    <row r="147" spans="13:16" ht="16.5">
      <c r="M147" s="34" t="s">
        <v>242</v>
      </c>
      <c r="N147" s="34">
        <v>0</v>
      </c>
      <c r="O147" s="37"/>
      <c r="P147" s="35"/>
    </row>
    <row r="148" spans="13:16" ht="16.5">
      <c r="M148" s="34" t="s">
        <v>243</v>
      </c>
      <c r="N148" s="34">
        <v>0</v>
      </c>
      <c r="O148" s="37"/>
      <c r="P148" s="35"/>
    </row>
    <row r="149" spans="13:16" ht="16.5">
      <c r="M149" s="34" t="s">
        <v>244</v>
      </c>
      <c r="N149" s="34">
        <v>0</v>
      </c>
      <c r="O149" s="37"/>
      <c r="P149" s="35"/>
    </row>
    <row r="150" spans="13:16" ht="16.5">
      <c r="M150" s="34" t="s">
        <v>245</v>
      </c>
      <c r="N150" s="34">
        <v>0</v>
      </c>
      <c r="O150" s="37"/>
      <c r="P150" s="35">
        <v>144</v>
      </c>
    </row>
    <row r="151" spans="13:16" ht="16.5">
      <c r="M151" s="34" t="s">
        <v>246</v>
      </c>
      <c r="N151" s="34">
        <v>138</v>
      </c>
      <c r="O151" s="37"/>
      <c r="P151" s="35"/>
    </row>
    <row r="152" spans="13:16" ht="16.5">
      <c r="M152" s="34" t="s">
        <v>247</v>
      </c>
      <c r="N152" s="34">
        <v>0</v>
      </c>
      <c r="O152" s="37"/>
      <c r="P152" s="35"/>
    </row>
    <row r="153" spans="13:16" ht="16.5">
      <c r="M153" s="34" t="s">
        <v>248</v>
      </c>
      <c r="N153" s="34">
        <v>0</v>
      </c>
      <c r="O153" s="37"/>
      <c r="P153" s="35"/>
    </row>
    <row r="154" spans="13:16" ht="16.5">
      <c r="M154" s="34" t="s">
        <v>249</v>
      </c>
      <c r="N154" s="34">
        <v>0</v>
      </c>
      <c r="O154" s="37"/>
      <c r="P154" s="35"/>
    </row>
    <row r="155" spans="13:16" ht="16.5">
      <c r="M155" s="34" t="s">
        <v>250</v>
      </c>
      <c r="N155" s="34">
        <v>0</v>
      </c>
      <c r="O155" s="37"/>
      <c r="P155" s="35"/>
    </row>
    <row r="156" spans="13:16" ht="16.5">
      <c r="M156" s="34" t="s">
        <v>251</v>
      </c>
      <c r="N156" s="34">
        <v>0</v>
      </c>
      <c r="O156" s="37"/>
      <c r="P156" s="35"/>
    </row>
    <row r="157" spans="13:16" ht="16.5">
      <c r="M157" s="34" t="s">
        <v>252</v>
      </c>
      <c r="N157" s="34">
        <v>0</v>
      </c>
      <c r="O157" s="37"/>
      <c r="P157" s="35"/>
    </row>
    <row r="158" spans="13:16" ht="16.5">
      <c r="M158" s="34" t="s">
        <v>253</v>
      </c>
      <c r="N158" s="34">
        <v>0</v>
      </c>
      <c r="O158" s="37"/>
      <c r="P158" s="35"/>
    </row>
    <row r="159" spans="13:16" ht="16.5">
      <c r="M159" s="34" t="s">
        <v>254</v>
      </c>
      <c r="N159" s="34">
        <v>0</v>
      </c>
      <c r="O159" s="37"/>
      <c r="P159" s="35"/>
    </row>
    <row r="160" spans="13:16" ht="16.5">
      <c r="M160" s="34" t="s">
        <v>255</v>
      </c>
      <c r="N160" s="34">
        <v>0</v>
      </c>
      <c r="O160" s="37"/>
      <c r="P160" s="35"/>
    </row>
    <row r="161" spans="13:16" ht="16.5">
      <c r="M161" s="34" t="s">
        <v>256</v>
      </c>
      <c r="N161" s="34">
        <v>110</v>
      </c>
      <c r="O161" s="37"/>
      <c r="P161" s="35"/>
    </row>
    <row r="162" spans="13:16" ht="16.5">
      <c r="M162" s="34" t="s">
        <v>257</v>
      </c>
      <c r="N162" s="34">
        <v>0</v>
      </c>
      <c r="O162" s="37"/>
      <c r="P162" s="35"/>
    </row>
    <row r="163" spans="13:16" ht="16.5">
      <c r="M163" s="34" t="s">
        <v>258</v>
      </c>
      <c r="N163" s="34">
        <v>0</v>
      </c>
      <c r="O163" s="37"/>
      <c r="P163" s="35"/>
    </row>
    <row r="164" spans="13:16" ht="16.5">
      <c r="M164" s="34" t="s">
        <v>259</v>
      </c>
      <c r="N164" s="34">
        <v>0</v>
      </c>
      <c r="O164" s="37"/>
      <c r="P164" s="35"/>
    </row>
    <row r="165" spans="13:16" ht="16.5">
      <c r="M165" s="34" t="s">
        <v>260</v>
      </c>
      <c r="N165" s="34">
        <v>150</v>
      </c>
      <c r="O165" s="37"/>
      <c r="P165" s="35"/>
    </row>
    <row r="166" spans="13:16" ht="16.5">
      <c r="M166" s="34" t="s">
        <v>261</v>
      </c>
      <c r="N166" s="34">
        <v>0</v>
      </c>
      <c r="O166" s="37"/>
      <c r="P166" s="35"/>
    </row>
    <row r="167" spans="13:16" ht="16.5">
      <c r="M167" s="34" t="s">
        <v>262</v>
      </c>
      <c r="N167" s="34">
        <v>0</v>
      </c>
      <c r="O167" s="37"/>
      <c r="P167" s="35"/>
    </row>
    <row r="168" spans="13:16" ht="16.5">
      <c r="M168" s="34" t="s">
        <v>263</v>
      </c>
      <c r="N168" s="34">
        <v>0</v>
      </c>
      <c r="O168" s="37"/>
      <c r="P168" s="35">
        <v>144</v>
      </c>
    </row>
    <row r="169" spans="13:16" ht="16.5">
      <c r="M169" s="34" t="s">
        <v>264</v>
      </c>
      <c r="N169" s="34">
        <v>0</v>
      </c>
      <c r="O169" s="37"/>
      <c r="P169" s="35"/>
    </row>
    <row r="170" spans="13:16" ht="16.5">
      <c r="M170" s="34" t="s">
        <v>265</v>
      </c>
      <c r="N170" s="34">
        <v>0</v>
      </c>
      <c r="O170" s="37"/>
      <c r="P170" s="35">
        <v>102</v>
      </c>
    </row>
    <row r="171" spans="13:16" ht="16.5">
      <c r="M171" s="34" t="s">
        <v>266</v>
      </c>
      <c r="N171" s="34">
        <v>0</v>
      </c>
      <c r="O171" s="37"/>
      <c r="P171" s="35"/>
    </row>
    <row r="172" spans="13:16" ht="16.5">
      <c r="M172" s="34" t="s">
        <v>267</v>
      </c>
      <c r="N172" s="34">
        <v>0</v>
      </c>
      <c r="O172" s="37"/>
      <c r="P172" s="35"/>
    </row>
    <row r="173" spans="13:16" ht="16.5">
      <c r="M173" s="34" t="s">
        <v>268</v>
      </c>
      <c r="N173" s="34">
        <v>0</v>
      </c>
      <c r="O173" s="37"/>
      <c r="P173" s="35"/>
    </row>
    <row r="174" spans="13:16" ht="16.5">
      <c r="M174" s="34" t="s">
        <v>269</v>
      </c>
      <c r="N174" s="34">
        <v>0</v>
      </c>
      <c r="O174" s="37"/>
      <c r="P174" s="35"/>
    </row>
    <row r="175" spans="13:16" ht="16.5">
      <c r="M175" s="34" t="s">
        <v>270</v>
      </c>
      <c r="N175" s="34">
        <v>0</v>
      </c>
      <c r="O175" s="37"/>
      <c r="P175" s="35">
        <v>230</v>
      </c>
    </row>
    <row r="176" spans="13:16" ht="16.5">
      <c r="M176" s="34" t="s">
        <v>271</v>
      </c>
      <c r="N176" s="34">
        <v>0</v>
      </c>
      <c r="O176" s="37"/>
      <c r="P176" s="35">
        <v>286</v>
      </c>
    </row>
    <row r="177" spans="13:16" ht="16.5">
      <c r="M177" s="34" t="s">
        <v>272</v>
      </c>
      <c r="N177" s="34">
        <v>0</v>
      </c>
      <c r="O177" s="37"/>
      <c r="P177" s="35"/>
    </row>
    <row r="178" spans="13:16" ht="16.5">
      <c r="M178" s="34" t="s">
        <v>273</v>
      </c>
      <c r="N178" s="34">
        <v>0</v>
      </c>
      <c r="O178" s="37"/>
      <c r="P178" s="35"/>
    </row>
    <row r="179" spans="13:16" ht="16.5">
      <c r="M179" s="34" t="s">
        <v>274</v>
      </c>
      <c r="N179" s="34">
        <v>0</v>
      </c>
      <c r="O179" s="37"/>
      <c r="P179" s="35">
        <v>242</v>
      </c>
    </row>
    <row r="180" spans="13:16" ht="16.5">
      <c r="M180" s="34" t="s">
        <v>275</v>
      </c>
      <c r="N180" s="34">
        <v>0</v>
      </c>
      <c r="O180" s="37"/>
      <c r="P180" s="35"/>
    </row>
    <row r="181" spans="13:16" ht="16.5">
      <c r="M181" s="34" t="s">
        <v>276</v>
      </c>
      <c r="N181" s="34">
        <v>164</v>
      </c>
      <c r="O181" s="37"/>
      <c r="P181" s="35"/>
    </row>
    <row r="182" spans="13:16" ht="16.5">
      <c r="M182" s="34" t="s">
        <v>277</v>
      </c>
      <c r="N182" s="34">
        <v>164</v>
      </c>
      <c r="O182" s="37"/>
      <c r="P182" s="35"/>
    </row>
    <row r="183" spans="13:16" ht="16.5">
      <c r="M183" s="34" t="s">
        <v>278</v>
      </c>
      <c r="N183" s="34">
        <v>0</v>
      </c>
      <c r="O183" s="37"/>
      <c r="P183" s="35"/>
    </row>
    <row r="184" spans="13:16" ht="16.5">
      <c r="M184" s="34" t="s">
        <v>279</v>
      </c>
      <c r="N184" s="34">
        <v>0</v>
      </c>
      <c r="O184" s="37"/>
      <c r="P184" s="35"/>
    </row>
    <row r="185" spans="13:16" ht="16.5">
      <c r="M185" s="34" t="s">
        <v>280</v>
      </c>
      <c r="N185" s="34">
        <v>0</v>
      </c>
      <c r="O185" s="37"/>
      <c r="P185" s="35"/>
    </row>
    <row r="186" spans="13:16" ht="16.5">
      <c r="M186" s="34" t="s">
        <v>281</v>
      </c>
      <c r="N186" s="34">
        <v>0</v>
      </c>
      <c r="O186" s="37"/>
      <c r="P186" s="35"/>
    </row>
    <row r="187" spans="13:16" ht="16.5">
      <c r="M187" s="34" t="s">
        <v>282</v>
      </c>
      <c r="N187" s="34">
        <v>0</v>
      </c>
      <c r="O187" s="37"/>
      <c r="P187" s="35"/>
    </row>
    <row r="188" spans="13:16" ht="16.5">
      <c r="M188" s="34" t="s">
        <v>283</v>
      </c>
      <c r="N188" s="34">
        <v>0</v>
      </c>
      <c r="O188" s="37"/>
      <c r="P188" s="35"/>
    </row>
    <row r="189" spans="13:16" ht="16.5">
      <c r="M189" s="34" t="s">
        <v>284</v>
      </c>
      <c r="N189" s="34">
        <v>0</v>
      </c>
      <c r="O189" s="37"/>
      <c r="P189" s="35"/>
    </row>
    <row r="190" spans="13:16" ht="16.5">
      <c r="M190" s="34" t="s">
        <v>285</v>
      </c>
      <c r="N190" s="34">
        <v>0</v>
      </c>
      <c r="O190" s="37"/>
      <c r="P190" s="35"/>
    </row>
    <row r="191" spans="13:16" ht="16.5">
      <c r="M191" s="34" t="s">
        <v>286</v>
      </c>
      <c r="N191" s="34">
        <v>0</v>
      </c>
      <c r="O191" s="37"/>
      <c r="P191" s="35"/>
    </row>
    <row r="192" spans="13:16" ht="16.5">
      <c r="M192" s="34" t="s">
        <v>287</v>
      </c>
      <c r="N192" s="34">
        <v>0</v>
      </c>
      <c r="O192" s="37"/>
      <c r="P192" s="35"/>
    </row>
    <row r="193" spans="13:16" ht="16.5">
      <c r="M193" s="34" t="s">
        <v>288</v>
      </c>
      <c r="N193" s="34">
        <v>0</v>
      </c>
      <c r="O193" s="37"/>
      <c r="P193" s="35"/>
    </row>
    <row r="194" spans="13:16" ht="16.5">
      <c r="M194" s="34" t="s">
        <v>289</v>
      </c>
      <c r="N194" s="34">
        <v>0</v>
      </c>
      <c r="O194" s="37"/>
      <c r="P194" s="35"/>
    </row>
    <row r="195" spans="13:16" ht="16.5">
      <c r="M195" s="34" t="s">
        <v>290</v>
      </c>
      <c r="N195" s="34">
        <v>0</v>
      </c>
      <c r="O195" s="37"/>
      <c r="P195" s="35"/>
    </row>
    <row r="196" spans="13:16" ht="16.5">
      <c r="M196" s="34" t="s">
        <v>291</v>
      </c>
      <c r="N196" s="34">
        <v>0</v>
      </c>
      <c r="O196" s="37"/>
      <c r="P196" s="35"/>
    </row>
    <row r="197" spans="13:16" ht="16.5">
      <c r="M197" s="34" t="s">
        <v>292</v>
      </c>
      <c r="N197" s="34">
        <v>0</v>
      </c>
      <c r="O197" s="37"/>
      <c r="P197" s="35"/>
    </row>
    <row r="198" spans="13:16" ht="16.5">
      <c r="M198" s="34" t="s">
        <v>293</v>
      </c>
      <c r="N198" s="34">
        <v>0</v>
      </c>
      <c r="O198" s="37"/>
      <c r="P198" s="35"/>
    </row>
    <row r="199" spans="13:16" ht="16.5">
      <c r="M199" s="34" t="s">
        <v>294</v>
      </c>
      <c r="N199" s="34">
        <v>0</v>
      </c>
      <c r="O199" s="37"/>
      <c r="P199" s="35"/>
    </row>
    <row r="200" spans="13:16" ht="16.5">
      <c r="M200" s="34" t="s">
        <v>295</v>
      </c>
      <c r="N200" s="34">
        <v>0</v>
      </c>
      <c r="O200" s="37"/>
      <c r="P200" s="35"/>
    </row>
    <row r="201" spans="13:16" ht="16.5">
      <c r="M201" s="34" t="s">
        <v>296</v>
      </c>
      <c r="N201" s="34">
        <v>0</v>
      </c>
      <c r="O201" s="37"/>
      <c r="P201" s="35"/>
    </row>
    <row r="202" spans="13:16" ht="16.5">
      <c r="M202" s="34" t="s">
        <v>297</v>
      </c>
      <c r="N202" s="34">
        <v>0</v>
      </c>
      <c r="O202" s="37"/>
      <c r="P202" s="35"/>
    </row>
    <row r="203" spans="13:16" ht="16.5">
      <c r="M203" s="34" t="s">
        <v>298</v>
      </c>
      <c r="N203" s="34">
        <v>0</v>
      </c>
      <c r="O203" s="37"/>
      <c r="P203" s="35"/>
    </row>
    <row r="204" spans="13:16" ht="16.5">
      <c r="M204" s="34" t="s">
        <v>299</v>
      </c>
      <c r="N204" s="34">
        <v>0</v>
      </c>
      <c r="O204" s="37"/>
      <c r="P204" s="35"/>
    </row>
    <row r="205" spans="13:16" ht="16.5">
      <c r="M205" s="34" t="s">
        <v>300</v>
      </c>
      <c r="N205" s="34">
        <v>0</v>
      </c>
      <c r="O205" s="37"/>
      <c r="P205" s="35"/>
    </row>
    <row r="206" spans="13:16" ht="16.5">
      <c r="M206" s="34" t="s">
        <v>301</v>
      </c>
      <c r="N206" s="34">
        <v>0</v>
      </c>
      <c r="O206" s="37"/>
      <c r="P206" s="35"/>
    </row>
    <row r="207" spans="13:16" ht="16.5">
      <c r="M207" s="34" t="s">
        <v>302</v>
      </c>
      <c r="N207" s="34">
        <v>0</v>
      </c>
      <c r="O207" s="37"/>
      <c r="P207" s="35"/>
    </row>
    <row r="208" spans="13:16" ht="16.5">
      <c r="M208" s="34" t="s">
        <v>303</v>
      </c>
      <c r="N208" s="34">
        <v>0</v>
      </c>
      <c r="O208" s="37"/>
      <c r="P208" s="35"/>
    </row>
    <row r="209" spans="13:16" ht="16.5">
      <c r="M209" s="34" t="s">
        <v>304</v>
      </c>
      <c r="N209" s="34">
        <v>0</v>
      </c>
      <c r="O209" s="37"/>
      <c r="P209" s="35"/>
    </row>
    <row r="210" spans="13:16" ht="16.5">
      <c r="M210" s="34" t="s">
        <v>305</v>
      </c>
      <c r="N210" s="34">
        <v>0</v>
      </c>
      <c r="O210" s="37"/>
      <c r="P210" s="35"/>
    </row>
    <row r="211" spans="13:16" ht="16.5">
      <c r="M211" s="34" t="s">
        <v>306</v>
      </c>
      <c r="N211" s="34">
        <v>104</v>
      </c>
      <c r="O211" s="37"/>
      <c r="P211" s="35"/>
    </row>
    <row r="212" spans="13:16" ht="16.5">
      <c r="M212" s="34" t="s">
        <v>307</v>
      </c>
      <c r="N212" s="34">
        <v>0</v>
      </c>
      <c r="O212" s="37"/>
      <c r="P212" s="35"/>
    </row>
    <row r="213" spans="13:16" ht="16.5">
      <c r="M213" s="34" t="s">
        <v>308</v>
      </c>
      <c r="N213" s="34">
        <v>0</v>
      </c>
      <c r="O213" s="37"/>
      <c r="P213" s="35"/>
    </row>
    <row r="214" spans="13:16" ht="16.5">
      <c r="M214" s="34" t="s">
        <v>309</v>
      </c>
      <c r="N214" s="34">
        <v>0</v>
      </c>
      <c r="O214" s="37"/>
      <c r="P214" s="35"/>
    </row>
    <row r="215" spans="13:16" ht="16.5">
      <c r="M215" s="34" t="s">
        <v>310</v>
      </c>
      <c r="N215" s="34">
        <v>0</v>
      </c>
      <c r="O215" s="37"/>
      <c r="P215" s="35">
        <v>152</v>
      </c>
    </row>
    <row r="216" spans="13:16" ht="16.5">
      <c r="M216" s="34" t="s">
        <v>311</v>
      </c>
      <c r="N216" s="34">
        <v>0</v>
      </c>
      <c r="O216" s="37"/>
      <c r="P216" s="35"/>
    </row>
    <row r="217" spans="13:16" ht="16.5">
      <c r="M217" s="34" t="s">
        <v>312</v>
      </c>
      <c r="N217" s="34">
        <v>0</v>
      </c>
      <c r="O217" s="37"/>
      <c r="P217" s="35"/>
    </row>
    <row r="218" spans="13:16" ht="16.5">
      <c r="M218" s="34" t="s">
        <v>313</v>
      </c>
      <c r="N218" s="34">
        <v>0</v>
      </c>
      <c r="O218" s="37"/>
      <c r="P218" s="35"/>
    </row>
    <row r="219" spans="13:16" ht="16.5">
      <c r="M219" s="34" t="s">
        <v>314</v>
      </c>
      <c r="N219" s="34">
        <v>0</v>
      </c>
      <c r="O219" s="37"/>
      <c r="P219" s="35"/>
    </row>
    <row r="220" spans="13:16" ht="16.5">
      <c r="M220" s="34" t="s">
        <v>315</v>
      </c>
      <c r="N220" s="34">
        <v>0</v>
      </c>
      <c r="O220" s="37"/>
      <c r="P220" s="35"/>
    </row>
    <row r="221" spans="13:16" ht="16.5">
      <c r="M221" s="34" t="s">
        <v>316</v>
      </c>
      <c r="N221" s="34">
        <v>0</v>
      </c>
      <c r="O221" s="37"/>
      <c r="P221" s="35"/>
    </row>
    <row r="222" spans="13:16" ht="16.5">
      <c r="M222" s="34" t="s">
        <v>317</v>
      </c>
      <c r="N222" s="34">
        <v>374</v>
      </c>
      <c r="O222" s="37"/>
      <c r="P222" s="35"/>
    </row>
    <row r="223" spans="13:16" ht="16.5">
      <c r="M223" s="34" t="s">
        <v>318</v>
      </c>
      <c r="N223" s="34">
        <v>374</v>
      </c>
      <c r="O223" s="37"/>
      <c r="P223" s="35"/>
    </row>
    <row r="224" spans="13:16" ht="16.5">
      <c r="M224" s="34" t="s">
        <v>319</v>
      </c>
      <c r="N224" s="34">
        <v>374</v>
      </c>
      <c r="O224" s="37"/>
      <c r="P224" s="35"/>
    </row>
    <row r="225" spans="13:16" ht="16.5">
      <c r="M225" s="34" t="s">
        <v>320</v>
      </c>
      <c r="N225" s="34">
        <v>374</v>
      </c>
      <c r="O225" s="37"/>
      <c r="P225" s="35"/>
    </row>
    <row r="226" spans="13:16" ht="16.5">
      <c r="M226" s="34" t="s">
        <v>321</v>
      </c>
      <c r="N226" s="34">
        <v>374</v>
      </c>
      <c r="O226" s="37"/>
      <c r="P226" s="35"/>
    </row>
    <row r="227" spans="13:16" ht="16.5">
      <c r="M227" s="34" t="s">
        <v>322</v>
      </c>
      <c r="N227" s="34">
        <v>0</v>
      </c>
      <c r="O227" s="37"/>
      <c r="P227" s="35"/>
    </row>
    <row r="228" spans="13:16" ht="16.5">
      <c r="M228" s="34" t="s">
        <v>323</v>
      </c>
      <c r="N228" s="34">
        <v>0</v>
      </c>
      <c r="O228" s="37"/>
      <c r="P228" s="35"/>
    </row>
    <row r="229" spans="13:16" ht="16.5">
      <c r="M229" s="34" t="s">
        <v>324</v>
      </c>
      <c r="N229" s="34">
        <v>0</v>
      </c>
      <c r="O229" s="37"/>
      <c r="P229" s="35"/>
    </row>
    <row r="230" spans="13:16" ht="16.5">
      <c r="M230" s="34" t="s">
        <v>325</v>
      </c>
      <c r="N230" s="34">
        <v>0</v>
      </c>
      <c r="O230" s="37"/>
      <c r="P230" s="35"/>
    </row>
    <row r="231" spans="13:16" ht="16.5">
      <c r="M231" s="34" t="s">
        <v>326</v>
      </c>
      <c r="N231" s="34">
        <v>0</v>
      </c>
      <c r="O231" s="37"/>
      <c r="P231" s="35"/>
    </row>
    <row r="232" spans="13:16" ht="16.5">
      <c r="M232" s="34" t="s">
        <v>327</v>
      </c>
      <c r="N232" s="34">
        <v>0</v>
      </c>
      <c r="O232" s="37"/>
      <c r="P232" s="35"/>
    </row>
    <row r="233" spans="13:16" ht="16.5">
      <c r="M233" s="34" t="s">
        <v>328</v>
      </c>
      <c r="N233" s="34">
        <v>0</v>
      </c>
      <c r="O233" s="37"/>
      <c r="P233" s="35"/>
    </row>
    <row r="234" spans="13:16" ht="16.5">
      <c r="M234" s="34" t="s">
        <v>329</v>
      </c>
      <c r="N234" s="34">
        <v>0</v>
      </c>
      <c r="O234" s="37"/>
      <c r="P234" s="35"/>
    </row>
    <row r="235" spans="13:16" ht="16.5">
      <c r="M235" s="34" t="s">
        <v>330</v>
      </c>
      <c r="N235" s="34">
        <v>0</v>
      </c>
      <c r="O235" s="37"/>
      <c r="P235" s="35"/>
    </row>
    <row r="236" spans="13:16" ht="16.5">
      <c r="M236" s="34" t="s">
        <v>331</v>
      </c>
      <c r="N236" s="34">
        <v>0</v>
      </c>
      <c r="O236" s="37"/>
      <c r="P236" s="35"/>
    </row>
    <row r="237" spans="13:16" ht="16.5">
      <c r="M237" s="34" t="s">
        <v>332</v>
      </c>
      <c r="N237" s="34">
        <v>0</v>
      </c>
      <c r="O237" s="37"/>
      <c r="P237" s="35"/>
    </row>
    <row r="238" spans="13:16" ht="16.5">
      <c r="M238" s="34" t="s">
        <v>333</v>
      </c>
      <c r="N238" s="34">
        <v>0</v>
      </c>
      <c r="O238" s="37"/>
      <c r="P238" s="35"/>
    </row>
    <row r="239" spans="13:16" ht="16.5">
      <c r="M239" s="34" t="s">
        <v>334</v>
      </c>
      <c r="N239" s="34">
        <v>0</v>
      </c>
      <c r="O239" s="37"/>
      <c r="P239" s="35"/>
    </row>
    <row r="240" spans="13:16" ht="16.5">
      <c r="M240" s="34" t="s">
        <v>335</v>
      </c>
      <c r="N240" s="34">
        <v>0</v>
      </c>
      <c r="O240" s="37"/>
      <c r="P240" s="35"/>
    </row>
    <row r="241" spans="13:16" ht="16.5">
      <c r="M241" s="34" t="s">
        <v>336</v>
      </c>
      <c r="N241" s="34">
        <v>0</v>
      </c>
      <c r="O241" s="37"/>
      <c r="P241" s="35"/>
    </row>
    <row r="242" spans="13:16" ht="16.5">
      <c r="M242" s="34" t="s">
        <v>337</v>
      </c>
      <c r="N242" s="34">
        <v>0</v>
      </c>
      <c r="O242" s="37"/>
      <c r="P242" s="35"/>
    </row>
    <row r="243" spans="13:16" ht="16.5">
      <c r="M243" s="34" t="s">
        <v>338</v>
      </c>
      <c r="N243" s="34">
        <v>0</v>
      </c>
      <c r="O243" s="37"/>
      <c r="P243" s="35"/>
    </row>
    <row r="244" spans="13:16" ht="16.5">
      <c r="M244" s="34" t="s">
        <v>339</v>
      </c>
      <c r="N244" s="34">
        <v>0</v>
      </c>
      <c r="O244" s="37"/>
      <c r="P244" s="35"/>
    </row>
    <row r="245" spans="13:16" ht="16.5">
      <c r="M245" s="34" t="s">
        <v>340</v>
      </c>
      <c r="N245" s="41">
        <v>264</v>
      </c>
      <c r="O245" s="37"/>
      <c r="P245" s="35"/>
    </row>
    <row r="246" spans="13:16" ht="16.5">
      <c r="M246" s="34" t="s">
        <v>341</v>
      </c>
      <c r="N246" s="34">
        <v>0</v>
      </c>
      <c r="O246" s="37"/>
      <c r="P246" s="35"/>
    </row>
    <row r="247" spans="13:16" ht="16.5">
      <c r="M247" s="34" t="s">
        <v>342</v>
      </c>
      <c r="N247" s="34">
        <v>0</v>
      </c>
      <c r="O247" s="37"/>
      <c r="P247" s="35"/>
    </row>
    <row r="248" spans="13:16" ht="16.5">
      <c r="M248" s="34" t="s">
        <v>343</v>
      </c>
      <c r="N248" s="34">
        <v>0</v>
      </c>
      <c r="O248" s="37"/>
      <c r="P248" s="35"/>
    </row>
    <row r="249" spans="13:16" ht="16.5">
      <c r="M249" s="34" t="s">
        <v>344</v>
      </c>
      <c r="N249" s="34">
        <v>0</v>
      </c>
      <c r="O249" s="37"/>
      <c r="P249" s="35"/>
    </row>
    <row r="250" spans="13:16" ht="16.5">
      <c r="M250" s="34" t="s">
        <v>345</v>
      </c>
      <c r="N250" s="34">
        <v>0</v>
      </c>
      <c r="O250" s="37"/>
      <c r="P250" s="35"/>
    </row>
    <row r="251" spans="13:16" ht="16.5">
      <c r="M251" s="34" t="s">
        <v>346</v>
      </c>
      <c r="N251" s="34">
        <v>0</v>
      </c>
      <c r="O251" s="37"/>
      <c r="P251" s="35"/>
    </row>
    <row r="252" spans="13:16" ht="16.5">
      <c r="M252" s="34" t="s">
        <v>347</v>
      </c>
      <c r="N252" s="34">
        <v>0</v>
      </c>
      <c r="O252" s="37"/>
      <c r="P252" s="35"/>
    </row>
    <row r="253" spans="13:16" ht="16.5">
      <c r="M253" s="34" t="s">
        <v>348</v>
      </c>
      <c r="N253" s="34">
        <v>0</v>
      </c>
      <c r="O253" s="37"/>
      <c r="P253" s="35"/>
    </row>
    <row r="254" spans="13:16" ht="16.5">
      <c r="M254" s="34" t="s">
        <v>349</v>
      </c>
      <c r="N254" s="34">
        <v>0</v>
      </c>
      <c r="O254" s="37"/>
      <c r="P254" s="35"/>
    </row>
    <row r="255" spans="13:16" ht="16.5">
      <c r="M255" s="34" t="s">
        <v>350</v>
      </c>
      <c r="N255" s="34">
        <v>0</v>
      </c>
      <c r="O255" s="37"/>
      <c r="P255" s="35"/>
    </row>
    <row r="256" spans="13:16" ht="16.5">
      <c r="M256" s="34" t="s">
        <v>351</v>
      </c>
      <c r="N256" s="34">
        <v>0</v>
      </c>
      <c r="O256" s="37"/>
      <c r="P256" s="35"/>
    </row>
    <row r="257" spans="13:16" ht="16.5">
      <c r="M257" s="34" t="s">
        <v>352</v>
      </c>
      <c r="N257" s="34">
        <v>0</v>
      </c>
      <c r="O257" s="37"/>
      <c r="P257" s="35"/>
    </row>
    <row r="258" spans="13:16" ht="16.5">
      <c r="M258" s="34" t="s">
        <v>353</v>
      </c>
      <c r="N258" s="34">
        <v>512</v>
      </c>
      <c r="O258" s="37"/>
      <c r="P258" s="35"/>
    </row>
    <row r="259" spans="13:16" ht="16.5">
      <c r="M259" s="34" t="s">
        <v>354</v>
      </c>
      <c r="N259" s="34">
        <v>512</v>
      </c>
      <c r="O259" s="37"/>
      <c r="P259" s="35"/>
    </row>
    <row r="260" spans="13:16" ht="16.5">
      <c r="M260" s="34" t="s">
        <v>355</v>
      </c>
      <c r="N260" s="34">
        <v>512</v>
      </c>
      <c r="O260" s="37"/>
      <c r="P260" s="35"/>
    </row>
    <row r="261" spans="13:16" ht="16.5">
      <c r="M261" s="34" t="s">
        <v>356</v>
      </c>
      <c r="N261" s="34">
        <v>512</v>
      </c>
      <c r="O261" s="37"/>
      <c r="P261" s="35"/>
    </row>
    <row r="262" spans="13:16" ht="16.5">
      <c r="M262" s="34" t="s">
        <v>357</v>
      </c>
      <c r="N262" s="34">
        <v>512</v>
      </c>
      <c r="O262" s="37"/>
      <c r="P262" s="35"/>
    </row>
    <row r="263" spans="13:16" ht="16.5">
      <c r="M263" s="34" t="s">
        <v>358</v>
      </c>
      <c r="N263" s="34">
        <v>512</v>
      </c>
      <c r="O263" s="37"/>
      <c r="P263" s="35"/>
    </row>
    <row r="264" spans="13:16" ht="16.5">
      <c r="M264" s="34" t="s">
        <v>359</v>
      </c>
      <c r="N264" s="34">
        <v>512</v>
      </c>
      <c r="O264" s="37"/>
      <c r="P264" s="35"/>
    </row>
    <row r="265" spans="13:16" ht="16.5">
      <c r="M265" s="34" t="s">
        <v>360</v>
      </c>
      <c r="N265" s="34">
        <v>512</v>
      </c>
      <c r="O265" s="37"/>
      <c r="P265" s="35"/>
    </row>
    <row r="266" spans="13:16" ht="16.5">
      <c r="M266" s="34" t="s">
        <v>361</v>
      </c>
      <c r="N266" s="34">
        <v>512</v>
      </c>
      <c r="O266" s="37"/>
      <c r="P266" s="35"/>
    </row>
    <row r="267" spans="13:16" ht="16.5">
      <c r="M267" s="34" t="s">
        <v>362</v>
      </c>
      <c r="N267" s="34">
        <v>512</v>
      </c>
      <c r="O267" s="37"/>
      <c r="P267" s="35"/>
    </row>
    <row r="268" spans="13:16" ht="16.5">
      <c r="M268" s="34" t="s">
        <v>363</v>
      </c>
      <c r="N268" s="34">
        <v>512</v>
      </c>
      <c r="O268" s="37"/>
      <c r="P268" s="35"/>
    </row>
    <row r="269" spans="13:16" ht="16.5">
      <c r="M269" s="34" t="s">
        <v>364</v>
      </c>
      <c r="N269" s="34">
        <v>0</v>
      </c>
      <c r="O269" s="37"/>
      <c r="P269" s="35"/>
    </row>
    <row r="270" spans="13:16" ht="16.5">
      <c r="M270" s="34" t="s">
        <v>365</v>
      </c>
      <c r="N270" s="34">
        <v>0</v>
      </c>
      <c r="O270" s="37"/>
      <c r="P270" s="35"/>
    </row>
    <row r="271" spans="13:16" ht="16.5">
      <c r="M271" s="34" t="s">
        <v>366</v>
      </c>
      <c r="N271" s="34">
        <v>0</v>
      </c>
      <c r="O271" s="37"/>
      <c r="P271" s="35"/>
    </row>
    <row r="272" spans="13:16" ht="16.5">
      <c r="M272" s="34" t="s">
        <v>367</v>
      </c>
      <c r="N272" s="34">
        <v>0</v>
      </c>
      <c r="O272" s="37"/>
      <c r="P272" s="35"/>
    </row>
    <row r="273" spans="13:16" ht="16.5">
      <c r="M273" s="34" t="s">
        <v>368</v>
      </c>
      <c r="N273" s="34">
        <v>0</v>
      </c>
      <c r="O273" s="37"/>
      <c r="P273" s="35"/>
    </row>
    <row r="274" spans="13:16" ht="16.5">
      <c r="M274" s="34" t="s">
        <v>369</v>
      </c>
      <c r="N274" s="34">
        <v>0</v>
      </c>
      <c r="O274" s="37"/>
      <c r="P274" s="35"/>
    </row>
    <row r="275" spans="13:16" ht="16.5">
      <c r="M275" s="34" t="s">
        <v>370</v>
      </c>
      <c r="N275" s="34">
        <v>0</v>
      </c>
      <c r="O275" s="37"/>
      <c r="P275" s="35"/>
    </row>
    <row r="276" spans="13:16" ht="16.5">
      <c r="M276" s="34" t="s">
        <v>371</v>
      </c>
      <c r="N276" s="34">
        <v>0</v>
      </c>
      <c r="O276" s="37"/>
      <c r="P276" s="35"/>
    </row>
    <row r="277" spans="13:16" ht="16.5">
      <c r="M277" s="34" t="s">
        <v>372</v>
      </c>
      <c r="N277" s="34">
        <v>0</v>
      </c>
      <c r="O277" s="37"/>
      <c r="P277" s="35"/>
    </row>
    <row r="278" spans="13:16" ht="16.5">
      <c r="M278" s="34" t="s">
        <v>373</v>
      </c>
      <c r="N278" s="34">
        <v>0</v>
      </c>
      <c r="O278" s="37"/>
      <c r="P278" s="35"/>
    </row>
    <row r="279" spans="13:16" ht="16.5">
      <c r="M279" s="34" t="s">
        <v>374</v>
      </c>
      <c r="N279" s="34">
        <v>0</v>
      </c>
      <c r="O279" s="37"/>
      <c r="P279" s="35"/>
    </row>
    <row r="280" spans="13:16" ht="16.5">
      <c r="M280" s="34" t="s">
        <v>375</v>
      </c>
      <c r="N280" s="34">
        <v>0</v>
      </c>
      <c r="O280" s="37"/>
      <c r="P280" s="35"/>
    </row>
    <row r="281" spans="13:16" ht="16.5">
      <c r="M281" s="34" t="s">
        <v>376</v>
      </c>
      <c r="N281" s="34">
        <v>0</v>
      </c>
      <c r="O281" s="37"/>
      <c r="P281" s="35"/>
    </row>
    <row r="282" spans="13:16" ht="16.5">
      <c r="M282" s="34" t="s">
        <v>377</v>
      </c>
      <c r="N282" s="34">
        <v>0</v>
      </c>
      <c r="O282" s="37"/>
      <c r="P282" s="35"/>
    </row>
    <row r="283" spans="13:16" ht="16.5">
      <c r="M283" s="34" t="s">
        <v>378</v>
      </c>
      <c r="N283" s="34">
        <v>0</v>
      </c>
      <c r="O283" s="37"/>
      <c r="P283" s="35"/>
    </row>
    <row r="284" spans="13:16" ht="16.5">
      <c r="M284" s="34" t="s">
        <v>379</v>
      </c>
      <c r="N284" s="34">
        <v>0</v>
      </c>
      <c r="O284" s="37"/>
      <c r="P284" s="35"/>
    </row>
    <row r="285" spans="13:16" ht="16.5">
      <c r="M285" s="34" t="s">
        <v>380</v>
      </c>
      <c r="N285" s="34">
        <v>0</v>
      </c>
      <c r="O285" s="37"/>
      <c r="P285" s="35"/>
    </row>
    <row r="286" spans="13:16" ht="16.5">
      <c r="M286" s="34" t="s">
        <v>381</v>
      </c>
      <c r="N286" s="34">
        <v>0</v>
      </c>
      <c r="O286" s="37"/>
      <c r="P286" s="35"/>
    </row>
    <row r="287" spans="13:16" ht="16.5">
      <c r="M287" s="34" t="s">
        <v>382</v>
      </c>
      <c r="N287" s="34">
        <v>0</v>
      </c>
      <c r="O287" s="37"/>
      <c r="P287" s="35"/>
    </row>
    <row r="288" spans="13:16" ht="16.5">
      <c r="M288" s="34" t="s">
        <v>383</v>
      </c>
      <c r="N288" s="34">
        <v>0</v>
      </c>
      <c r="O288" s="37"/>
      <c r="P288" s="35"/>
    </row>
    <row r="289" spans="13:16" ht="16.5">
      <c r="M289" s="34" t="s">
        <v>384</v>
      </c>
      <c r="N289" s="34">
        <v>0</v>
      </c>
      <c r="O289" s="37"/>
      <c r="P289" s="35"/>
    </row>
    <row r="290" spans="13:16" ht="16.5">
      <c r="M290" s="34" t="s">
        <v>385</v>
      </c>
      <c r="N290" s="34">
        <v>0</v>
      </c>
      <c r="O290" s="37"/>
      <c r="P290" s="35"/>
    </row>
    <row r="291" spans="13:16" ht="16.5">
      <c r="M291" s="34" t="s">
        <v>386</v>
      </c>
      <c r="N291" s="34">
        <v>0</v>
      </c>
      <c r="O291" s="37"/>
      <c r="P291" s="35"/>
    </row>
    <row r="292" spans="13:16" ht="16.5">
      <c r="M292" s="34" t="s">
        <v>387</v>
      </c>
      <c r="N292" s="34">
        <v>0</v>
      </c>
      <c r="O292" s="37"/>
      <c r="P292" s="35"/>
    </row>
    <row r="293" spans="13:16" ht="16.5">
      <c r="M293" s="34" t="s">
        <v>388</v>
      </c>
      <c r="N293" s="34">
        <v>0</v>
      </c>
      <c r="O293" s="37"/>
      <c r="P293" s="35"/>
    </row>
    <row r="294" spans="13:16" ht="16.5">
      <c r="M294" s="34" t="s">
        <v>389</v>
      </c>
      <c r="N294" s="34">
        <v>0</v>
      </c>
      <c r="O294" s="37"/>
      <c r="P294" s="35"/>
    </row>
    <row r="295" spans="13:16" ht="16.5">
      <c r="M295" s="34" t="s">
        <v>390</v>
      </c>
      <c r="N295" s="34">
        <v>0</v>
      </c>
      <c r="O295" s="37"/>
      <c r="P295" s="35"/>
    </row>
    <row r="296" spans="13:16" ht="16.5">
      <c r="M296" s="34" t="s">
        <v>391</v>
      </c>
      <c r="N296" s="34">
        <v>0</v>
      </c>
      <c r="O296" s="37"/>
      <c r="P296" s="35"/>
    </row>
    <row r="297" spans="13:16" ht="16.5">
      <c r="M297" s="34" t="s">
        <v>392</v>
      </c>
      <c r="N297" s="34">
        <v>0</v>
      </c>
      <c r="O297" s="37"/>
      <c r="P297" s="35"/>
    </row>
    <row r="298" spans="13:16" ht="16.5">
      <c r="M298" s="34" t="s">
        <v>393</v>
      </c>
      <c r="N298" s="34">
        <v>0</v>
      </c>
      <c r="O298" s="37"/>
      <c r="P298" s="35"/>
    </row>
    <row r="299" spans="13:16" ht="16.5">
      <c r="M299" s="34" t="s">
        <v>394</v>
      </c>
      <c r="N299" s="34">
        <v>0</v>
      </c>
      <c r="O299" s="37"/>
      <c r="P299" s="35"/>
    </row>
    <row r="300" spans="13:16" ht="16.5">
      <c r="M300" s="34" t="s">
        <v>395</v>
      </c>
      <c r="N300" s="34">
        <v>0</v>
      </c>
      <c r="O300" s="37"/>
      <c r="P300" s="35"/>
    </row>
    <row r="301" spans="13:16" ht="16.5">
      <c r="M301" s="34" t="s">
        <v>396</v>
      </c>
      <c r="N301" s="34">
        <v>0</v>
      </c>
      <c r="O301" s="37"/>
      <c r="P301" s="35"/>
    </row>
    <row r="302" spans="13:16" ht="16.5">
      <c r="M302" s="34" t="s">
        <v>397</v>
      </c>
      <c r="N302" s="34">
        <v>0</v>
      </c>
      <c r="O302" s="37"/>
      <c r="P302" s="35"/>
    </row>
    <row r="303" spans="13:16" ht="16.5">
      <c r="M303" s="34" t="s">
        <v>398</v>
      </c>
      <c r="N303" s="34">
        <v>0</v>
      </c>
      <c r="O303" s="37"/>
      <c r="P303" s="35"/>
    </row>
    <row r="304" spans="13:16" ht="16.5">
      <c r="M304" s="34" t="s">
        <v>399</v>
      </c>
      <c r="N304" s="34">
        <v>0</v>
      </c>
      <c r="O304" s="37"/>
      <c r="P304" s="35"/>
    </row>
    <row r="305" spans="13:16" ht="16.5">
      <c r="M305" s="34" t="s">
        <v>400</v>
      </c>
      <c r="N305" s="34">
        <v>0</v>
      </c>
      <c r="O305" s="37"/>
      <c r="P305" s="35"/>
    </row>
    <row r="306" spans="13:16" ht="16.5">
      <c r="M306" s="34" t="s">
        <v>401</v>
      </c>
      <c r="N306" s="34">
        <v>0</v>
      </c>
      <c r="O306" s="37"/>
      <c r="P306" s="35"/>
    </row>
    <row r="307" spans="13:16" ht="16.5">
      <c r="M307" s="34" t="s">
        <v>402</v>
      </c>
      <c r="N307" s="34">
        <v>0</v>
      </c>
      <c r="O307" s="37"/>
      <c r="P307" s="35"/>
    </row>
    <row r="308" spans="13:16" ht="16.5">
      <c r="M308" s="34" t="s">
        <v>403</v>
      </c>
      <c r="N308" s="34">
        <v>574</v>
      </c>
      <c r="O308" s="37"/>
      <c r="P308" s="35"/>
    </row>
    <row r="309" spans="13:16" ht="16.5">
      <c r="M309" s="34" t="s">
        <v>404</v>
      </c>
      <c r="N309" s="34">
        <v>0</v>
      </c>
      <c r="O309" s="37"/>
      <c r="P309" s="35"/>
    </row>
    <row r="310" spans="13:16" ht="16.5">
      <c r="M310" s="34" t="s">
        <v>405</v>
      </c>
      <c r="N310" s="34">
        <v>0</v>
      </c>
      <c r="O310" s="37"/>
      <c r="P310" s="35"/>
    </row>
    <row r="311" spans="13:16" ht="16.5">
      <c r="M311" s="34" t="s">
        <v>406</v>
      </c>
      <c r="N311" s="34">
        <v>0</v>
      </c>
      <c r="O311" s="37"/>
      <c r="P311" s="35"/>
    </row>
    <row r="312" spans="13:16" ht="16.5">
      <c r="M312" s="34" t="s">
        <v>407</v>
      </c>
      <c r="N312" s="34">
        <v>0</v>
      </c>
      <c r="O312" s="37"/>
      <c r="P312" s="35"/>
    </row>
    <row r="313" spans="13:16" ht="16.5">
      <c r="M313" s="34" t="s">
        <v>408</v>
      </c>
      <c r="N313" s="34">
        <v>0</v>
      </c>
      <c r="O313" s="37"/>
      <c r="P313" s="35"/>
    </row>
    <row r="314" spans="13:16" ht="16.5">
      <c r="M314" s="34" t="s">
        <v>409</v>
      </c>
      <c r="N314" s="34">
        <v>0</v>
      </c>
      <c r="O314" s="37"/>
      <c r="P314" s="35"/>
    </row>
    <row r="315" spans="13:16" ht="16.5">
      <c r="M315" s="34" t="s">
        <v>410</v>
      </c>
      <c r="N315" s="34">
        <v>0</v>
      </c>
      <c r="O315" s="37"/>
      <c r="P315" s="35"/>
    </row>
    <row r="316" spans="13:16" ht="16.5">
      <c r="M316" s="34" t="s">
        <v>411</v>
      </c>
      <c r="N316" s="34">
        <v>0</v>
      </c>
      <c r="O316" s="37"/>
      <c r="P316" s="35"/>
    </row>
    <row r="317" spans="13:16" ht="16.5">
      <c r="M317" s="34" t="s">
        <v>412</v>
      </c>
      <c r="N317" s="34">
        <v>0</v>
      </c>
      <c r="O317" s="37"/>
      <c r="P317" s="35"/>
    </row>
    <row r="318" spans="13:16" ht="16.5">
      <c r="M318" s="34" t="s">
        <v>413</v>
      </c>
      <c r="N318" s="34">
        <v>0</v>
      </c>
      <c r="O318" s="37"/>
      <c r="P318" s="35"/>
    </row>
    <row r="319" spans="13:16" ht="16.5">
      <c r="M319" s="34" t="s">
        <v>414</v>
      </c>
      <c r="N319" s="34">
        <v>0</v>
      </c>
      <c r="O319" s="37"/>
      <c r="P319" s="35"/>
    </row>
    <row r="320" spans="13:16" ht="16.5">
      <c r="M320" s="34" t="s">
        <v>415</v>
      </c>
      <c r="N320" s="34">
        <v>0</v>
      </c>
      <c r="O320" s="37"/>
      <c r="P320" s="35"/>
    </row>
    <row r="321" spans="13:16" ht="16.5">
      <c r="M321" s="34" t="s">
        <v>416</v>
      </c>
      <c r="N321" s="34">
        <v>0</v>
      </c>
      <c r="O321" s="37"/>
      <c r="P321" s="35"/>
    </row>
    <row r="322" spans="13:16" ht="16.5">
      <c r="M322" s="34" t="s">
        <v>417</v>
      </c>
      <c r="N322" s="34">
        <v>0</v>
      </c>
      <c r="O322" s="37"/>
      <c r="P322" s="35"/>
    </row>
    <row r="323" spans="13:16" ht="16.5">
      <c r="M323" s="34" t="s">
        <v>418</v>
      </c>
      <c r="N323" s="34">
        <v>0</v>
      </c>
      <c r="O323" s="37"/>
      <c r="P323" s="35"/>
    </row>
    <row r="324" spans="13:16" ht="16.5">
      <c r="M324" s="34" t="s">
        <v>419</v>
      </c>
      <c r="N324" s="34">
        <v>0</v>
      </c>
      <c r="O324" s="37"/>
      <c r="P324" s="35"/>
    </row>
    <row r="325" spans="13:16" ht="16.5">
      <c r="M325" s="34" t="s">
        <v>420</v>
      </c>
      <c r="N325" s="34">
        <v>0</v>
      </c>
      <c r="O325" s="37"/>
      <c r="P325" s="35"/>
    </row>
    <row r="326" spans="13:16" ht="16.5">
      <c r="M326" s="34" t="s">
        <v>421</v>
      </c>
      <c r="N326" s="34">
        <v>0</v>
      </c>
      <c r="O326" s="37"/>
      <c r="P326" s="35"/>
    </row>
    <row r="327" spans="13:16" ht="16.5">
      <c r="M327" s="34" t="s">
        <v>422</v>
      </c>
      <c r="N327" s="34">
        <v>0</v>
      </c>
      <c r="O327" s="37"/>
      <c r="P327" s="35"/>
    </row>
    <row r="328" spans="13:16" ht="16.5">
      <c r="M328" s="34" t="s">
        <v>423</v>
      </c>
      <c r="N328" s="34">
        <v>0</v>
      </c>
      <c r="O328" s="37"/>
      <c r="P328" s="35"/>
    </row>
    <row r="329" spans="13:16" ht="16.5">
      <c r="M329" s="34" t="s">
        <v>424</v>
      </c>
      <c r="N329" s="34">
        <v>0</v>
      </c>
      <c r="O329" s="37"/>
      <c r="P329" s="35"/>
    </row>
    <row r="330" spans="13:16" ht="16.5">
      <c r="M330" s="34" t="s">
        <v>425</v>
      </c>
      <c r="N330" s="34">
        <v>0</v>
      </c>
      <c r="O330" s="37"/>
      <c r="P330" s="35"/>
    </row>
    <row r="331" spans="13:16" ht="16.5">
      <c r="M331" s="34" t="s">
        <v>426</v>
      </c>
      <c r="N331" s="34">
        <v>0</v>
      </c>
      <c r="O331" s="37"/>
      <c r="P331" s="35"/>
    </row>
    <row r="332" spans="13:16" ht="16.5">
      <c r="M332" s="34" t="s">
        <v>427</v>
      </c>
      <c r="N332" s="34">
        <v>0</v>
      </c>
      <c r="O332" s="37"/>
      <c r="P332" s="35"/>
    </row>
    <row r="333" spans="13:16" ht="16.5">
      <c r="M333" s="34" t="s">
        <v>428</v>
      </c>
      <c r="N333" s="34">
        <v>0</v>
      </c>
      <c r="O333" s="37"/>
      <c r="P333" s="35"/>
    </row>
    <row r="334" spans="13:16" ht="16.5">
      <c r="M334" s="34" t="s">
        <v>429</v>
      </c>
      <c r="N334" s="34">
        <v>0</v>
      </c>
      <c r="O334" s="37"/>
      <c r="P334" s="35"/>
    </row>
    <row r="335" spans="13:16" ht="16.5">
      <c r="M335" s="34" t="s">
        <v>430</v>
      </c>
      <c r="N335" s="34">
        <v>0</v>
      </c>
      <c r="O335" s="37"/>
      <c r="P335" s="35"/>
    </row>
    <row r="336" spans="13:16" ht="16.5">
      <c r="M336" s="34" t="s">
        <v>431</v>
      </c>
      <c r="N336" s="34">
        <v>0</v>
      </c>
      <c r="O336" s="37"/>
      <c r="P336" s="35"/>
    </row>
    <row r="337" spans="13:16" ht="16.5">
      <c r="M337" s="34" t="s">
        <v>432</v>
      </c>
      <c r="N337" s="34">
        <v>0</v>
      </c>
      <c r="O337" s="37"/>
      <c r="P337" s="35"/>
    </row>
    <row r="338" spans="13:16" ht="16.5">
      <c r="M338" s="34" t="s">
        <v>433</v>
      </c>
      <c r="N338" s="34">
        <v>0</v>
      </c>
      <c r="O338" s="37"/>
      <c r="P338" s="35"/>
    </row>
    <row r="339" spans="13:16" ht="16.5">
      <c r="M339" s="34" t="s">
        <v>434</v>
      </c>
      <c r="N339" s="34">
        <v>0</v>
      </c>
      <c r="O339" s="37"/>
      <c r="P339" s="35"/>
    </row>
    <row r="340" spans="13:16" ht="16.5">
      <c r="M340" s="34" t="s">
        <v>435</v>
      </c>
      <c r="N340" s="34">
        <v>0</v>
      </c>
      <c r="O340" s="37"/>
      <c r="P340" s="35"/>
    </row>
    <row r="341" spans="13:16" ht="16.5">
      <c r="M341" s="34" t="s">
        <v>436</v>
      </c>
      <c r="N341" s="34">
        <v>976</v>
      </c>
      <c r="O341" s="37"/>
      <c r="P341" s="35"/>
    </row>
    <row r="342" spans="13:16" ht="16.5">
      <c r="M342" s="34" t="s">
        <v>437</v>
      </c>
      <c r="N342" s="34">
        <v>0</v>
      </c>
      <c r="O342" s="37"/>
      <c r="P342" s="35"/>
    </row>
    <row r="343" spans="13:16" ht="16.5">
      <c r="M343" s="34" t="s">
        <v>438</v>
      </c>
      <c r="N343" s="34">
        <v>0</v>
      </c>
      <c r="O343" s="37"/>
      <c r="P343" s="35"/>
    </row>
    <row r="344" spans="13:16" ht="16.5">
      <c r="M344" s="34" t="s">
        <v>439</v>
      </c>
      <c r="N344" s="34">
        <v>0</v>
      </c>
      <c r="O344" s="37"/>
      <c r="P344" s="35"/>
    </row>
    <row r="345" spans="13:16" ht="16.5">
      <c r="M345" s="34" t="s">
        <v>440</v>
      </c>
      <c r="N345" s="34">
        <v>0</v>
      </c>
      <c r="O345" s="37"/>
      <c r="P345" s="35"/>
    </row>
    <row r="346" spans="13:16" ht="16.5">
      <c r="M346" s="34" t="s">
        <v>441</v>
      </c>
      <c r="N346" s="34">
        <v>0</v>
      </c>
      <c r="O346" s="37"/>
      <c r="P346" s="35"/>
    </row>
    <row r="347" spans="13:16" ht="16.5">
      <c r="M347" s="34" t="s">
        <v>442</v>
      </c>
      <c r="N347" s="34">
        <v>0</v>
      </c>
      <c r="O347" s="37"/>
      <c r="P347" s="35"/>
    </row>
    <row r="348" spans="13:16" ht="16.5">
      <c r="M348" s="34" t="s">
        <v>443</v>
      </c>
      <c r="N348" s="34">
        <v>0</v>
      </c>
      <c r="O348" s="37"/>
      <c r="P348" s="35"/>
    </row>
    <row r="349" spans="13:16" ht="16.5">
      <c r="M349" s="34" t="s">
        <v>444</v>
      </c>
      <c r="N349" s="34">
        <v>0</v>
      </c>
      <c r="O349" s="37"/>
      <c r="P349" s="35"/>
    </row>
    <row r="350" spans="13:16" ht="16.5">
      <c r="M350" s="34" t="s">
        <v>445</v>
      </c>
      <c r="N350" s="34">
        <v>0</v>
      </c>
      <c r="O350" s="37"/>
      <c r="P350" s="35"/>
    </row>
    <row r="351" spans="13:16" ht="16.5">
      <c r="M351" s="34" t="s">
        <v>446</v>
      </c>
      <c r="N351" s="34">
        <v>0</v>
      </c>
      <c r="O351" s="37"/>
      <c r="P351" s="35"/>
    </row>
    <row r="352" spans="13:16" ht="16.5">
      <c r="M352" s="34" t="s">
        <v>447</v>
      </c>
      <c r="N352" s="34">
        <v>0</v>
      </c>
      <c r="O352" s="37"/>
      <c r="P352" s="35"/>
    </row>
    <row r="353" spans="13:16" ht="16.5">
      <c r="M353" s="34" t="s">
        <v>448</v>
      </c>
      <c r="N353" s="34">
        <v>0</v>
      </c>
      <c r="O353" s="37"/>
      <c r="P353" s="35"/>
    </row>
    <row r="354" spans="13:16" ht="16.5">
      <c r="M354" s="34" t="s">
        <v>449</v>
      </c>
      <c r="N354" s="34">
        <v>0</v>
      </c>
      <c r="O354" s="37"/>
      <c r="P354" s="35"/>
    </row>
    <row r="355" spans="13:16" ht="16.5">
      <c r="M355" s="34" t="s">
        <v>450</v>
      </c>
      <c r="N355" s="34">
        <v>0</v>
      </c>
      <c r="O355" s="37"/>
      <c r="P355" s="35"/>
    </row>
    <row r="356" spans="13:16" ht="16.5">
      <c r="M356" s="34" t="s">
        <v>451</v>
      </c>
      <c r="N356" s="34">
        <v>0</v>
      </c>
      <c r="O356" s="37"/>
      <c r="P356" s="35"/>
    </row>
    <row r="357" spans="13:16" ht="16.5">
      <c r="M357" s="34" t="s">
        <v>452</v>
      </c>
      <c r="N357" s="34">
        <v>1152</v>
      </c>
      <c r="O357" s="37"/>
      <c r="P357" s="35"/>
    </row>
    <row r="358" spans="13:16" ht="16.5">
      <c r="M358" s="34" t="s">
        <v>453</v>
      </c>
      <c r="N358" s="34">
        <v>0</v>
      </c>
      <c r="O358" s="37"/>
      <c r="P358" s="35"/>
    </row>
    <row r="359" spans="13:16" ht="16.5">
      <c r="M359" s="34" t="s">
        <v>454</v>
      </c>
      <c r="N359" s="34">
        <v>0</v>
      </c>
      <c r="O359" s="37"/>
      <c r="P359" s="35"/>
    </row>
    <row r="360" spans="13:16" ht="16.5">
      <c r="M360" s="34" t="s">
        <v>455</v>
      </c>
      <c r="N360" s="34">
        <v>0</v>
      </c>
      <c r="O360" s="37"/>
      <c r="P360" s="35"/>
    </row>
    <row r="361" spans="13:16" ht="16.5">
      <c r="M361" s="34" t="s">
        <v>456</v>
      </c>
      <c r="N361" s="34">
        <v>0</v>
      </c>
      <c r="O361" s="37"/>
      <c r="P361" s="35"/>
    </row>
    <row r="362" spans="13:16" ht="16.5">
      <c r="M362" s="34" t="s">
        <v>457</v>
      </c>
      <c r="N362" s="34">
        <v>0</v>
      </c>
      <c r="O362" s="37"/>
      <c r="P362" s="35"/>
    </row>
    <row r="363" spans="13:16" ht="16.5">
      <c r="M363" s="34" t="s">
        <v>458</v>
      </c>
      <c r="N363" s="34">
        <v>0</v>
      </c>
      <c r="O363" s="37"/>
      <c r="P363" s="35"/>
    </row>
    <row r="364" spans="13:16" ht="16.5">
      <c r="M364" s="34" t="s">
        <v>459</v>
      </c>
      <c r="N364" s="34">
        <v>0</v>
      </c>
      <c r="O364" s="37"/>
      <c r="P364" s="35"/>
    </row>
    <row r="365" spans="13:16" ht="16.5">
      <c r="M365" s="34" t="s">
        <v>460</v>
      </c>
      <c r="N365" s="34">
        <v>0</v>
      </c>
      <c r="O365" s="37"/>
      <c r="P365" s="35"/>
    </row>
    <row r="366" spans="13:16" ht="16.5">
      <c r="M366" s="34" t="s">
        <v>461</v>
      </c>
      <c r="N366" s="34">
        <v>0</v>
      </c>
      <c r="O366" s="37"/>
      <c r="P366" s="35"/>
    </row>
    <row r="367" spans="13:16" ht="16.5">
      <c r="M367" s="34" t="s">
        <v>462</v>
      </c>
      <c r="N367" s="34">
        <v>0</v>
      </c>
      <c r="O367" s="37"/>
      <c r="P367" s="35"/>
    </row>
    <row r="368" spans="13:16" ht="16.5">
      <c r="M368" s="34" t="s">
        <v>463</v>
      </c>
      <c r="N368" s="34">
        <v>0</v>
      </c>
      <c r="O368" s="37"/>
      <c r="P368" s="35"/>
    </row>
    <row r="369" spans="13:16" ht="16.5">
      <c r="M369" s="34" t="s">
        <v>464</v>
      </c>
      <c r="N369" s="34">
        <v>0</v>
      </c>
      <c r="O369" s="37"/>
      <c r="P369" s="35"/>
    </row>
    <row r="370" spans="13:16" ht="16.5">
      <c r="M370" s="34" t="s">
        <v>465</v>
      </c>
      <c r="N370" s="37"/>
      <c r="O370" s="37"/>
      <c r="P370" s="35"/>
    </row>
    <row r="371" spans="13:16" ht="16.5">
      <c r="M371" s="34" t="s">
        <v>466</v>
      </c>
      <c r="N371" s="37"/>
      <c r="O371" s="37"/>
      <c r="P371" s="35">
        <v>122</v>
      </c>
    </row>
    <row r="372" spans="13:16" ht="16.5">
      <c r="M372" s="34">
        <v>0</v>
      </c>
      <c r="N372" s="37">
        <v>0</v>
      </c>
      <c r="O372" s="37">
        <v>0</v>
      </c>
      <c r="P372" s="35"/>
    </row>
    <row r="373" spans="13:16" ht="16.5">
      <c r="M373" s="34">
        <v>0</v>
      </c>
      <c r="N373" s="37">
        <v>0</v>
      </c>
      <c r="O373" s="37">
        <v>0</v>
      </c>
      <c r="P373" s="35"/>
    </row>
    <row r="374" spans="13:16" ht="16.5">
      <c r="M374" s="34">
        <v>0</v>
      </c>
      <c r="N374" s="37"/>
      <c r="O374" s="37"/>
      <c r="P374" s="35"/>
    </row>
    <row r="375" spans="13:16" ht="16.5">
      <c r="M375" s="34">
        <v>0</v>
      </c>
      <c r="N375" s="37"/>
      <c r="O375" s="37"/>
      <c r="P375" s="35"/>
    </row>
    <row r="376" spans="13:16" ht="16.5">
      <c r="M376" s="34">
        <v>0</v>
      </c>
      <c r="N376" s="37">
        <v>0</v>
      </c>
      <c r="O376" s="37">
        <v>0</v>
      </c>
      <c r="P376" s="35">
        <v>0</v>
      </c>
    </row>
    <row r="377" spans="13:16" ht="16.5">
      <c r="M377" s="34">
        <v>0</v>
      </c>
      <c r="N377" s="37">
        <v>0</v>
      </c>
      <c r="O377" s="37">
        <v>0</v>
      </c>
      <c r="P377" s="35">
        <v>0</v>
      </c>
    </row>
    <row r="378" spans="13:16" ht="16.5">
      <c r="M378" s="34">
        <v>0</v>
      </c>
      <c r="N378" s="37">
        <v>0</v>
      </c>
      <c r="O378" s="37">
        <v>0</v>
      </c>
      <c r="P378" s="35">
        <v>0</v>
      </c>
    </row>
    <row r="379" spans="13:16" ht="16.5">
      <c r="M379" s="34">
        <v>0</v>
      </c>
      <c r="N379" s="37">
        <v>0</v>
      </c>
      <c r="O379" s="37">
        <v>0</v>
      </c>
      <c r="P379" s="35">
        <v>0</v>
      </c>
    </row>
    <row r="380" spans="13:16" ht="16.5">
      <c r="M380" s="34">
        <v>0</v>
      </c>
      <c r="N380" s="37">
        <v>0</v>
      </c>
      <c r="O380" s="37">
        <v>0</v>
      </c>
      <c r="P380" s="35">
        <v>0</v>
      </c>
    </row>
    <row r="381" spans="13:16" ht="16.5">
      <c r="M381" s="34">
        <v>0</v>
      </c>
      <c r="N381" s="37">
        <v>0</v>
      </c>
      <c r="O381" s="37">
        <v>0</v>
      </c>
      <c r="P381" s="35">
        <v>0</v>
      </c>
    </row>
    <row r="382" spans="13:16" ht="16.5">
      <c r="M382" s="34">
        <v>0</v>
      </c>
      <c r="N382" s="37">
        <v>0</v>
      </c>
      <c r="O382" s="37">
        <v>0</v>
      </c>
      <c r="P382" s="35">
        <v>0</v>
      </c>
    </row>
    <row r="383" spans="13:16" ht="16.5">
      <c r="M383" s="34">
        <v>0</v>
      </c>
      <c r="N383" s="37">
        <v>0</v>
      </c>
      <c r="O383" s="37">
        <v>0</v>
      </c>
      <c r="P383" s="35">
        <v>0</v>
      </c>
    </row>
    <row r="384" spans="13:16" ht="16.5">
      <c r="M384" s="34">
        <v>0</v>
      </c>
      <c r="N384" s="37">
        <v>0</v>
      </c>
      <c r="O384" s="37">
        <v>0</v>
      </c>
      <c r="P384" s="35">
        <v>0</v>
      </c>
    </row>
    <row r="385" spans="13:16" ht="16.5">
      <c r="M385" s="34">
        <v>0</v>
      </c>
      <c r="N385" s="37">
        <v>0</v>
      </c>
      <c r="O385" s="37">
        <v>0</v>
      </c>
      <c r="P385" s="35">
        <v>0</v>
      </c>
    </row>
    <row r="386" spans="13:16" ht="16.5">
      <c r="M386" s="34">
        <v>0</v>
      </c>
      <c r="N386" s="37">
        <v>0</v>
      </c>
      <c r="O386" s="37">
        <v>0</v>
      </c>
      <c r="P386" s="35">
        <v>0</v>
      </c>
    </row>
    <row r="387" spans="13:16" ht="16.5">
      <c r="M387" s="34">
        <v>0</v>
      </c>
      <c r="N387" s="37">
        <v>0</v>
      </c>
      <c r="O387" s="37">
        <v>0</v>
      </c>
      <c r="P387" s="35">
        <v>0</v>
      </c>
    </row>
    <row r="388" spans="13:16" ht="16.5">
      <c r="M388" s="34">
        <v>0</v>
      </c>
      <c r="N388" s="37">
        <v>0</v>
      </c>
      <c r="O388" s="37">
        <v>0</v>
      </c>
      <c r="P388" s="35">
        <v>0</v>
      </c>
    </row>
    <row r="389" spans="13:16" ht="16.5">
      <c r="M389" s="34">
        <v>0</v>
      </c>
      <c r="N389" s="37">
        <v>0</v>
      </c>
      <c r="O389" s="37">
        <v>0</v>
      </c>
      <c r="P389" s="35">
        <v>0</v>
      </c>
    </row>
    <row r="390" spans="13:16" ht="16.5">
      <c r="M390" s="34">
        <v>0</v>
      </c>
      <c r="N390" s="37">
        <v>0</v>
      </c>
      <c r="O390" s="37">
        <v>0</v>
      </c>
      <c r="P390" s="35">
        <v>0</v>
      </c>
    </row>
    <row r="391" spans="13:16" ht="16.5">
      <c r="M391" s="34">
        <v>0</v>
      </c>
      <c r="N391" s="37">
        <v>0</v>
      </c>
      <c r="O391" s="37">
        <v>0</v>
      </c>
      <c r="P391" s="35">
        <v>0</v>
      </c>
    </row>
    <row r="392" spans="13:16" ht="16.5">
      <c r="M392" s="34">
        <v>0</v>
      </c>
      <c r="N392" s="37">
        <v>0</v>
      </c>
      <c r="O392" s="37">
        <v>0</v>
      </c>
      <c r="P392" s="35">
        <v>0</v>
      </c>
    </row>
    <row r="393" spans="13:16" ht="16.5">
      <c r="M393" s="34">
        <v>0</v>
      </c>
      <c r="N393" s="37">
        <v>0</v>
      </c>
      <c r="O393" s="37">
        <v>0</v>
      </c>
      <c r="P393" s="35">
        <v>0</v>
      </c>
    </row>
    <row r="394" spans="13:16" ht="16.5">
      <c r="M394" s="34">
        <v>0</v>
      </c>
      <c r="N394" s="37">
        <v>0</v>
      </c>
      <c r="O394" s="37">
        <v>0</v>
      </c>
      <c r="P394" s="35">
        <v>0</v>
      </c>
    </row>
    <row r="395" spans="13:16" ht="16.5">
      <c r="M395" s="34">
        <v>0</v>
      </c>
      <c r="N395" s="37">
        <v>0</v>
      </c>
      <c r="O395" s="37">
        <v>0</v>
      </c>
      <c r="P395" s="35">
        <v>0</v>
      </c>
    </row>
    <row r="396" spans="13:16" ht="16.5">
      <c r="M396" s="34">
        <v>0</v>
      </c>
      <c r="N396" s="37">
        <v>0</v>
      </c>
      <c r="O396" s="37">
        <v>0</v>
      </c>
      <c r="P396" s="35">
        <v>0</v>
      </c>
    </row>
    <row r="397" spans="13:16" ht="16.5">
      <c r="M397" s="34">
        <v>0</v>
      </c>
      <c r="N397" s="37">
        <v>0</v>
      </c>
      <c r="O397" s="37">
        <v>0</v>
      </c>
      <c r="P397" s="35">
        <v>0</v>
      </c>
    </row>
    <row r="398" spans="13:16" ht="16.5">
      <c r="M398" s="34">
        <v>0</v>
      </c>
      <c r="N398" s="37">
        <v>0</v>
      </c>
      <c r="O398" s="37">
        <v>0</v>
      </c>
      <c r="P398" s="35">
        <v>0</v>
      </c>
    </row>
    <row r="399" spans="13:16" ht="16.5">
      <c r="M399" s="34">
        <v>0</v>
      </c>
      <c r="N399" s="37">
        <v>0</v>
      </c>
      <c r="O399" s="37">
        <v>0</v>
      </c>
      <c r="P399" s="35">
        <v>0</v>
      </c>
    </row>
    <row r="400" spans="13:16" ht="16.5">
      <c r="M400" s="34">
        <v>0</v>
      </c>
      <c r="N400" s="37">
        <v>0</v>
      </c>
      <c r="O400" s="37">
        <v>0</v>
      </c>
      <c r="P400" s="35">
        <v>0</v>
      </c>
    </row>
  </sheetData>
  <sheetProtection password="E978" sheet="1" objects="1" scenarios="1" selectLockedCells="1" selectUnlockedCells="1"/>
  <conditionalFormatting sqref="H1:J65536 M1:M65536 O1:P65536 N1:N244 N246:N6553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mljh</cp:lastModifiedBy>
  <cp:lastPrinted>2016-03-01T00:48:43Z</cp:lastPrinted>
  <dcterms:created xsi:type="dcterms:W3CDTF">2001-08-27T02:29:35Z</dcterms:created>
  <dcterms:modified xsi:type="dcterms:W3CDTF">2018-10-18T07:33:44Z</dcterms:modified>
  <cp:category/>
  <cp:version/>
  <cp:contentType/>
  <cp:contentStatus/>
</cp:coreProperties>
</file>